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7740" activeTab="0"/>
  </bookViews>
  <sheets>
    <sheet name="ΑΣΦΑΛΤΙΚΗ ΙΣΟΛΟΓΙΣΜΟΣ31.12.2012" sheetId="1" r:id="rId1"/>
  </sheets>
  <definedNames>
    <definedName name="_xlnm.Print_Area" localSheetId="0">'ΑΣΦΑΛΤΙΚΗ ΙΣΟΛΟΓΙΣΜΟΣ31.12.2012'!$A$2:$S$156</definedName>
  </definedNames>
  <calcPr fullCalcOnLoad="1"/>
</workbook>
</file>

<file path=xl/sharedStrings.xml><?xml version="1.0" encoding="utf-8"?>
<sst xmlns="http://schemas.openxmlformats.org/spreadsheetml/2006/main" count="235" uniqueCount="181">
  <si>
    <r>
      <t xml:space="preserve">ΑΣΦΑΛΤΙΚΗ </t>
    </r>
    <r>
      <rPr>
        <b/>
        <sz val="16"/>
        <rFont val="Arial Greek"/>
        <family val="0"/>
      </rPr>
      <t>ΑΝΩΝΥΜΟΣ ΒΙΟΜΗΧΑΝΙΚΗ ΚΑΙ ΤΕΧΝΙΚΗ ΕΤΑΡΕΙΑ</t>
    </r>
  </si>
  <si>
    <t>ΙΣΟΛΟΓΙΣΜΟΣ  31ης  ΔΕΚΕΜΒΡΙΟΥ  2012  -  24η  Εταιρική Χρήση   (1 Ιανουαρίου   -   31  Δεκεμβρίου  2012 )</t>
  </si>
  <si>
    <t xml:space="preserve">ΑΡ. ΓΕ.ΜΗ. 750601000 A.M.A.E. 18483/01AT/B/88/388/96 </t>
  </si>
  <si>
    <t>(Ποσά σε ΕΥΡΩ)</t>
  </si>
  <si>
    <t>Ποσά κλειομένης χρήσεως 2012</t>
  </si>
  <si>
    <t>Ποσά προηγούμενης χρήσεως 2011</t>
  </si>
  <si>
    <t>Ποσά</t>
  </si>
  <si>
    <t>ΕΝΕΡΓΗΤΙΚΟ</t>
  </si>
  <si>
    <t>Αξία Κτήσεως</t>
  </si>
  <si>
    <t>Αποσβέσεις</t>
  </si>
  <si>
    <t>Αναπόσβ. Αξία</t>
  </si>
  <si>
    <t>ΠΑΘΗΤΙΚΟ</t>
  </si>
  <si>
    <t>κλειομένης</t>
  </si>
  <si>
    <t>προηγούμενης</t>
  </si>
  <si>
    <t xml:space="preserve">Β. </t>
  </si>
  <si>
    <t>ΕΞΟΔΑ  ΕΓΚΑΤΑΣΤΑΣΕΩΣ</t>
  </si>
  <si>
    <t>Α.</t>
  </si>
  <si>
    <t>ΙΔΙΑ  ΚΕΦΑΛΑΙΑ</t>
  </si>
  <si>
    <t>χρήσεως 2012</t>
  </si>
  <si>
    <t>χρήσεως 2011</t>
  </si>
  <si>
    <t>4.</t>
  </si>
  <si>
    <t>Λοιπά έξοδα εγκαταστάσεως</t>
  </si>
  <si>
    <t xml:space="preserve">Γ. </t>
  </si>
  <si>
    <t>ΠΑΓΙΟ  ΕΝΕΡΓΗΤΙΚΟ</t>
  </si>
  <si>
    <t>Ι.</t>
  </si>
  <si>
    <t>Μετοχικό  Κεφάλαιο</t>
  </si>
  <si>
    <t>ΙΙ.</t>
  </si>
  <si>
    <t>Ενσώματες  Ακινητοποιήσεις</t>
  </si>
  <si>
    <t>(390.000 μετοχές των 6,25 ευρώ/μετοχή)</t>
  </si>
  <si>
    <t>1.</t>
  </si>
  <si>
    <t>Γήπεδα - Οικόπεδα</t>
  </si>
  <si>
    <t>Καταβλημένο</t>
  </si>
  <si>
    <t>3.</t>
  </si>
  <si>
    <t>Κτίρια - Τεχνικά  έργα</t>
  </si>
  <si>
    <t>ΙΙΙ.</t>
  </si>
  <si>
    <t>Διαφορές  Αναπροσαρμογής -</t>
  </si>
  <si>
    <t>Μηχανήματα - Τεχν. εγκαταστάσεις &amp;</t>
  </si>
  <si>
    <t>Επιχορηγήσεις  Επενδύσεων</t>
  </si>
  <si>
    <t>λοιπός μηχανολογικός εξοπλισμός</t>
  </si>
  <si>
    <t>2.</t>
  </si>
  <si>
    <t>Διαφορές από αναπροσαρμογή αξίας</t>
  </si>
  <si>
    <t>5.</t>
  </si>
  <si>
    <t>Μεταφορικά μέσα</t>
  </si>
  <si>
    <t xml:space="preserve"> λοιπών περιουσιακών στοιχείων</t>
  </si>
  <si>
    <t>6.</t>
  </si>
  <si>
    <t>Έπιπλα &amp; λοιπός εξοπλισμός</t>
  </si>
  <si>
    <t>ΙV.</t>
  </si>
  <si>
    <t>Αποθεματικά  Κεφάλαια</t>
  </si>
  <si>
    <t>Σύνολο ακινητοποιήσεων (ΓΙΙ)</t>
  </si>
  <si>
    <t>Τακτικό αποθεματικό</t>
  </si>
  <si>
    <t>Έκτακτα  αποθεματικά</t>
  </si>
  <si>
    <t>Συμμετοχές &amp; άλλες μακροπρόθεσμες</t>
  </si>
  <si>
    <t>Αφορολόγητα αποθεματικά ειδικών διατάξεων νόμων</t>
  </si>
  <si>
    <t>χρηματοοικονομικές απαιτήσεις</t>
  </si>
  <si>
    <t>7.</t>
  </si>
  <si>
    <t>Λοιπές μακροπρόθεσμες απαιτήσεις</t>
  </si>
  <si>
    <t>V.</t>
  </si>
  <si>
    <t>Αποτελέσματα  εις νέον</t>
  </si>
  <si>
    <t>Σύνολο Παγίου Ενεργητικού (ΓΙΙ + ΓΙΙΙ)</t>
  </si>
  <si>
    <t>Υπόλοιπο ζημιών εις νέον</t>
  </si>
  <si>
    <t>Δ.</t>
  </si>
  <si>
    <t>ΚΥΚΛΟΦΟΡΟΥΝ  ΕΝΕΡΓΗΤΙΚΟ</t>
  </si>
  <si>
    <t>Αποθέματα</t>
  </si>
  <si>
    <t>VΙ.</t>
  </si>
  <si>
    <t>Ποσά προορισμένα για αύξηση κεφαλαίου</t>
  </si>
  <si>
    <t>Εμπορεύματα</t>
  </si>
  <si>
    <t>Καταθέσεις μετόχων</t>
  </si>
  <si>
    <t>Πρώτες &amp; βοηθητικές ύλες - Αναλώσιμα υλικά -</t>
  </si>
  <si>
    <t>Ανταλλακτικά &amp; Είδη συσκευασίας</t>
  </si>
  <si>
    <t>Σύνολο Ιδίων Κεφαλαίων (ΑΙ+ΑΙΙΙ+ΑΙV+AV+ΑVI)</t>
  </si>
  <si>
    <t>Απαιτήσεις</t>
  </si>
  <si>
    <t>Γ.</t>
  </si>
  <si>
    <t>ΥΠΟΧΡΕΩΣΕΙΣ</t>
  </si>
  <si>
    <t>Πελάτες</t>
  </si>
  <si>
    <t>Μακροπρόθεσμες υποχρεώσεις</t>
  </si>
  <si>
    <t>Γραμμάτια σε καθυστέρηση</t>
  </si>
  <si>
    <t>Ομολογιακά δάνεια</t>
  </si>
  <si>
    <t>3α.</t>
  </si>
  <si>
    <t>Επιταγές Εισπρακτέες (μεταχρονολογημένες)</t>
  </si>
  <si>
    <t>Δάνεια Τραπεζών</t>
  </si>
  <si>
    <t>3β.</t>
  </si>
  <si>
    <t>Eπιταγές σε καθυστέρηση</t>
  </si>
  <si>
    <t>Λοιπές μακροπρόθεσμες υποχρεώσεις</t>
  </si>
  <si>
    <t>3γ.</t>
  </si>
  <si>
    <t>Eπιταγές σε τράπεζες σε εγγύηση</t>
  </si>
  <si>
    <t>10.</t>
  </si>
  <si>
    <t>Επισφαλείς-Επίδικοι πελάτες-Χρεώστες</t>
  </si>
  <si>
    <t>Μείον :  Προβλέψεις</t>
  </si>
  <si>
    <t>Βραχυπρόθεσμες υποχρεώσεις</t>
  </si>
  <si>
    <t>11.</t>
  </si>
  <si>
    <t>Χρεώστες διάφοροι</t>
  </si>
  <si>
    <t>Προμηθευτές</t>
  </si>
  <si>
    <t>12.</t>
  </si>
  <si>
    <t>Λογαριασμοί διαχειρήσεως προκαταβολών και πιστώσεων</t>
  </si>
  <si>
    <t>2α.</t>
  </si>
  <si>
    <t>Επιταγές πληρωτέες μεταχρονολογημένες</t>
  </si>
  <si>
    <t>Τράπεζες λογαριασμοί βραχυπρόθεσμων υποχρεώσεων</t>
  </si>
  <si>
    <t>Διαθέσιμα</t>
  </si>
  <si>
    <t>Προκαταβολές πελατών</t>
  </si>
  <si>
    <t>Ταμείο</t>
  </si>
  <si>
    <t>Υποχρεώσεις από Φόρους - Τέλη</t>
  </si>
  <si>
    <t>Καταθέσεις όψεως και προθεσμίας</t>
  </si>
  <si>
    <t>Ασφαλιστικοί Οργανισμοί</t>
  </si>
  <si>
    <t>Μακρ/σμες υποχρ πληρωτέες στην επόμενη χρήση</t>
  </si>
  <si>
    <t>Σύνολο  Κυκλοφορούντος  Ενεργητικού (ΔΙ + ΔΙΙ +ΔΙΙΙ+ ΔΙV)</t>
  </si>
  <si>
    <t>Mερίσματα πληρωτέα</t>
  </si>
  <si>
    <t>Πιστωτές διάφοροι</t>
  </si>
  <si>
    <t>Σύνολο υποχρεώσεων (ΓΙ +ΓΙΙ)</t>
  </si>
  <si>
    <t>Ε.</t>
  </si>
  <si>
    <t>ΜΕΤΑΒΑΤΙΚΟΙ ΛΟΓΑΡΙΑΣΜΟΙ ΕΝΕΡΓΗΤΙΚΟΥ</t>
  </si>
  <si>
    <t>Έξοδα επομένων χρήσεων</t>
  </si>
  <si>
    <t>Εσοδα χρήσεως εισπρακτέα</t>
  </si>
  <si>
    <t>ΜΕΤΑΒΑΤΙΚΟΙ ΛΟΓΑΡΙΑΣΜΟΙ ΠΑΘΗΤΙΚΟΥ</t>
  </si>
  <si>
    <t>Έξοδα χρήσεως δουλευμένα</t>
  </si>
  <si>
    <t>ΓΕΝΙΚΟ ΣΥΝΟΛΟ ΕΝΕΡΓΗΤΙΚΟΥ (Β+Γ+Δ+Ε)</t>
  </si>
  <si>
    <t>ΓΕΝΙΚΟ  ΣΥΝΟΛΟ  ΠΑΘΗΤΙΚΟΥ (Α+Γ+Δ)</t>
  </si>
  <si>
    <t>ΛΟΓΑΡΙΑΣΜΟΙ ΤΑΞΕΩΣ ΧΡΕΩΣΤΙΚΟΙ</t>
  </si>
  <si>
    <t>ΛΟΓΑΡΙΑΣΜΟΙ ΤΑΞΕΩΣ ΠΙΣΤΩΤΙΚΟΙ</t>
  </si>
  <si>
    <t>Αλλότρια περιουσιακά στοιχεία</t>
  </si>
  <si>
    <t>Δικαιούχοι αλλότριων περιουσιακών στοιχείων</t>
  </si>
  <si>
    <t>Χρεωστικοί λογαριασμοί εγγυήσεων &amp; εμπράγματων  ασφαλειών</t>
  </si>
  <si>
    <t>Πιστωτικοί λογαριασμοί εγγυήσεων &amp; εμπράγματων  ασφαλειών</t>
  </si>
  <si>
    <t>Λοιποί λογαριασμοί τάξεως</t>
  </si>
  <si>
    <t xml:space="preserve">ΚΑΤΑΣΤΑΣΗ   ΛΟΓΑΡΙΑΣΜΟΥ  ΑΠΟΤΕΛΕΣΜΑΤΩΝ   ΧΡΗΣΕΩΣ  </t>
  </si>
  <si>
    <t>ΠΙΝΑΚΑΣ   ΔΙΑΘΕΣΕΩΣ   ΑΠΟΤΕΛΕΣΜΑΤΩΝ</t>
  </si>
  <si>
    <t>31ης  ΔΕΚΕΜΒΡΙΟΥ  2012 (1 Ιανουαρίου - 31  Δεκεμβρίου 2012)</t>
  </si>
  <si>
    <t>Αποτελέσματα Εκμεταλλεύσεως</t>
  </si>
  <si>
    <t>Κύκλος  εργασιών (πωλήσεις)</t>
  </si>
  <si>
    <t>Μείον  :  Κόστος πωλήσεων</t>
  </si>
  <si>
    <t>Καθαρά αποτελέσματα (ζημίες) χρήσεως</t>
  </si>
  <si>
    <t>Μικτά Αποτελέσματα (κέρδη) Εκμεταλλεύσεως</t>
  </si>
  <si>
    <t>(+)</t>
  </si>
  <si>
    <t>Υπόλοιπο αποτελεσμάτων (ζημιών) προηγούμενων χρήσεων</t>
  </si>
  <si>
    <t>Πλέον :1. Άλλα έσοδα εκμεταλλεύσεως</t>
  </si>
  <si>
    <t>(-)</t>
  </si>
  <si>
    <t xml:space="preserve"> Αναπροσαρμογή ακινήτων του Ν 2065/1992</t>
  </si>
  <si>
    <t>Σύνολο</t>
  </si>
  <si>
    <t>συμψηφιζόμενη με ζημιές</t>
  </si>
  <si>
    <t xml:space="preserve">ΜΕΙΟΝ  : </t>
  </si>
  <si>
    <t>1.  Έξοδα Διοικητικής Λειτουργίας</t>
  </si>
  <si>
    <t>Υπόλοιπο Ζημιών εις νεο</t>
  </si>
  <si>
    <t>3.  Έξοδα Λειτουργίας Διαθέσεως</t>
  </si>
  <si>
    <t>Μερικά Αποτελέσματα (ζημιές) Εκμεταλλεύσεως</t>
  </si>
  <si>
    <t xml:space="preserve">ΠΛΕΟΝ  </t>
  </si>
  <si>
    <t>4. Πιστωτικοί τόκοι &amp; συναφή έσοδα</t>
  </si>
  <si>
    <t>Μείον :  3. Χρεωστικοί τόκοι &amp; συναφή έξοδα</t>
  </si>
  <si>
    <t>Ολικά Αποτελέσματα (ζημιές) Εκμεταλλεύσεως</t>
  </si>
  <si>
    <t>ΠΛΕΟΝ :  Έκτακτα Αποτελέσματα</t>
  </si>
  <si>
    <t>1.  Έκτακτα &amp; ανόργανα έσοδα</t>
  </si>
  <si>
    <t>2.  Έκτακτα κέρδη</t>
  </si>
  <si>
    <t>3.  Έσοδα προηγούμενων χρήσεων</t>
  </si>
  <si>
    <t>Μείον :</t>
  </si>
  <si>
    <t>1. Έκτακτα &amp; ανόργανα έξοδα</t>
  </si>
  <si>
    <t>2. Έκτακτες ζημιές</t>
  </si>
  <si>
    <t>3. 'Εξοδα προηγούμενων χρήσεων</t>
  </si>
  <si>
    <t>Οργανικά &amp; Έκτακτα Αποτελέσματα (ζημιές)</t>
  </si>
  <si>
    <t>Σύνολο αποσβέσεων παγίων στοιχείων</t>
  </si>
  <si>
    <t>Μείον :  Οι από αυτές ενσωματωμένες</t>
  </si>
  <si>
    <t xml:space="preserve"> στο λειτουργικό κόστος</t>
  </si>
  <si>
    <t>ΚΑΘΑΡΑ ΑΠΟΤΕΛΕΣΜΑΤΑ (ζημιές) ΧΡΗΣΕΩΣ, προ φόρων</t>
  </si>
  <si>
    <t>Αθήνα, 30 Απριλίου 2013</t>
  </si>
  <si>
    <t>O ΠPOEΔPOΣ TOY Δ.Σ. &amp; ΔIEYΘYNΩN ΣYMBOYΛOΣ</t>
  </si>
  <si>
    <t>ΤΟ ΜΕΛΟΣ ΤΟΥ Δ.Σ</t>
  </si>
  <si>
    <t>Η ΛOΓIΣTΡΙΑ</t>
  </si>
  <si>
    <t>ΜΑΡΙΟΣ ΑΝΑΣΤ. ΚΟΥΝΕΛΗΣ</t>
  </si>
  <si>
    <t>ΒΑΣΙΛΕΙΟΣ ΚΩΝ. ΚΟΣΜΟΠΟΥΛΟΣ</t>
  </si>
  <si>
    <t>ΠΑΡΑΣΚΕΥΗ ΒΟΓΙΑΤΖΟΓΛΟΥ</t>
  </si>
  <si>
    <t>A.Δ.T. Λ 173219</t>
  </si>
  <si>
    <t>A.Δ.T. Ρ640804</t>
  </si>
  <si>
    <t>Αρ. Αδείας Α' Τάξης: 0006619</t>
  </si>
  <si>
    <t>ΕΚΘΕΣΗ ΕΛΕΓΧΟΥ ΑΝΕΞΑΡΤΗΤΟΥ ΟΡΚΩΤΟΥ ΕΛΕΓΚΤΗ ΛΟΓΙΣΤΗ</t>
  </si>
  <si>
    <t xml:space="preserve">Προς τους Μετόχους της εταιρείας «ΑΣΦΑΛΤΙΚΗ ΑΝΩΝΥΜΟΣ ΒΙΟΜΗΧΑΝΙΚΗ ΚΑΙ ΤΕΧΝΙΚΗ ΕΤΑΙΡΕΙΑ» </t>
  </si>
  <si>
    <t>Αθήνα 2  Ιουνίου  2013</t>
  </si>
  <si>
    <t>O Ορκωτός Ελεγκτής  Λογιστής</t>
  </si>
  <si>
    <t>Μιχαήλ Ιωαν. Τσιάβος</t>
  </si>
  <si>
    <t>Αρ Μ ΣΟΕΛ 14971</t>
  </si>
  <si>
    <t>Συνεργαζόμενοι Ορκωτοί Λογιστές α.ε.ο.ε.</t>
  </si>
  <si>
    <t>μέλος της Crowe Horwath International</t>
  </si>
  <si>
    <t>Φωκ. Νέγρη 3, 11257 Αθήνα</t>
  </si>
  <si>
    <t>Αρ Μ ΣΟΕΛ 125</t>
  </si>
  <si>
    <t>Α.Δ.Τ. : AA448934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</si>
</sst>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_(* #,##0.00_);_(* \(#,##0.00\);_(* &quot;-&quot;??_);_(@_)"/>
    <numFmt numFmtId="166" formatCode="#,##0.00;\-#,##0.00;\-"/>
    <numFmt numFmtId="167" formatCode="#,##0;\(#,##0\);\-"/>
    <numFmt numFmtId="168" formatCode="#,##0.00;\(#,##0.00\)"/>
    <numFmt numFmtId="169" formatCode="#,##0.00_ ;\-#,##0.00\ "/>
    <numFmt numFmtId="170" formatCode="#,##0;\-#,##0;\-"/>
    <numFmt numFmtId="171" formatCode="#,##0.0;\-#,##0.0;\-"/>
  </numFmts>
  <fonts count="63">
    <font>
      <sz val="10"/>
      <name val="Arial"/>
      <family val="0"/>
    </font>
    <font>
      <sz val="11"/>
      <color indexed="8"/>
      <name val="Calibri"/>
      <family val="2"/>
    </font>
    <font>
      <sz val="10"/>
      <name val="MS Sans Serif"/>
      <family val="2"/>
    </font>
    <font>
      <sz val="10"/>
      <name val="Arial Greek"/>
      <family val="2"/>
    </font>
    <font>
      <b/>
      <sz val="36"/>
      <name val="Arial Greek"/>
      <family val="2"/>
    </font>
    <font>
      <b/>
      <sz val="16"/>
      <name val="Arial Greek"/>
      <family val="0"/>
    </font>
    <font>
      <b/>
      <sz val="14"/>
      <name val="Arial Greek"/>
      <family val="2"/>
    </font>
    <font>
      <sz val="14"/>
      <name val="Arial Greek"/>
      <family val="2"/>
    </font>
    <font>
      <sz val="11"/>
      <name val="Calibri"/>
      <family val="2"/>
    </font>
    <font>
      <sz val="14"/>
      <name val="Arial"/>
      <family val="2"/>
    </font>
    <font>
      <b/>
      <sz val="12"/>
      <name val="Arial Greek"/>
      <family val="2"/>
    </font>
    <font>
      <b/>
      <sz val="12"/>
      <name val="Arial"/>
      <family val="2"/>
    </font>
    <font>
      <sz val="11"/>
      <name val="Arial Greek"/>
      <family val="2"/>
    </font>
    <font>
      <b/>
      <u val="single"/>
      <sz val="9"/>
      <name val="Arial Greek"/>
      <family val="2"/>
    </font>
    <font>
      <b/>
      <u val="single"/>
      <sz val="12"/>
      <name val="Arial Greek"/>
      <family val="2"/>
    </font>
    <font>
      <b/>
      <sz val="9"/>
      <name val="Arial Greek"/>
      <family val="2"/>
    </font>
    <font>
      <b/>
      <sz val="10"/>
      <name val="Arial Greek"/>
      <family val="2"/>
    </font>
    <font>
      <b/>
      <u val="single"/>
      <sz val="10"/>
      <name val="Arial Greek"/>
      <family val="2"/>
    </font>
    <font>
      <b/>
      <u val="single"/>
      <sz val="14"/>
      <name val="Arial Greek"/>
      <family val="2"/>
    </font>
    <font>
      <b/>
      <i/>
      <sz val="10"/>
      <name val="Arial Greek"/>
      <family val="2"/>
    </font>
    <font>
      <sz val="12"/>
      <name val="Arial Greek"/>
      <family val="2"/>
    </font>
    <font>
      <sz val="9"/>
      <name val="Arial Greek"/>
      <family val="2"/>
    </font>
    <font>
      <u val="single"/>
      <sz val="7.5"/>
      <color indexed="36"/>
      <name val="MS Sans Serif"/>
      <family val="2"/>
    </font>
    <font>
      <u val="single"/>
      <sz val="7.5"/>
      <color indexed="12"/>
      <name val="MS Sans Serif"/>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MS Sans Serif"/>
      <family val="0"/>
    </font>
    <font>
      <b/>
      <sz val="10"/>
      <color indexed="8"/>
      <name val="Arial"/>
      <family val="0"/>
    </font>
    <font>
      <sz val="10"/>
      <color indexed="8"/>
      <name val="Arial"/>
      <family val="0"/>
    </font>
    <font>
      <b/>
      <sz val="11"/>
      <color indexed="8"/>
      <name val="Arial"/>
      <family val="0"/>
    </font>
    <font>
      <sz val="11"/>
      <color indexed="8"/>
      <name val="Arial"/>
      <family val="0"/>
    </font>
    <font>
      <vertAlign val="superscript"/>
      <sz val="11"/>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20" borderId="1" applyNumberFormat="0" applyAlignment="0" applyProtection="0"/>
    <xf numFmtId="0" fontId="49" fillId="21" borderId="2"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3" applyNumberFormat="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0" fillId="0" borderId="0">
      <alignment/>
      <protection/>
    </xf>
    <xf numFmtId="43" fontId="46" fillId="0" borderId="0" applyFont="0" applyFill="0" applyBorder="0" applyAlignment="0" applyProtection="0"/>
    <xf numFmtId="41" fontId="46" fillId="0" borderId="0" applyFont="0" applyFill="0" applyBorder="0" applyAlignment="0" applyProtection="0"/>
    <xf numFmtId="165" fontId="0"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7" fillId="31" borderId="0" applyNumberFormat="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46" fillId="32"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28" borderId="1" applyNumberFormat="0" applyAlignment="0" applyProtection="0"/>
  </cellStyleXfs>
  <cellXfs count="234">
    <xf numFmtId="0" fontId="0" fillId="0" borderId="0" xfId="0" applyAlignment="1">
      <alignment/>
    </xf>
    <xf numFmtId="0" fontId="3" fillId="0" borderId="0" xfId="35" applyFont="1" applyBorder="1">
      <alignment/>
      <protection/>
    </xf>
    <xf numFmtId="0" fontId="3" fillId="0" borderId="0" xfId="35" applyFont="1" applyFill="1" applyBorder="1">
      <alignment/>
      <protection/>
    </xf>
    <xf numFmtId="0" fontId="4" fillId="0" borderId="10" xfId="38" applyFont="1" applyBorder="1" applyAlignment="1">
      <alignment horizontal="centerContinuous"/>
      <protection/>
    </xf>
    <xf numFmtId="0" fontId="4" fillId="0" borderId="11" xfId="38" applyFont="1" applyBorder="1" applyAlignment="1">
      <alignment horizontal="centerContinuous"/>
      <protection/>
    </xf>
    <xf numFmtId="0" fontId="4" fillId="0" borderId="11" xfId="38" applyFont="1" applyFill="1" applyBorder="1" applyAlignment="1">
      <alignment horizontal="centerContinuous"/>
      <protection/>
    </xf>
    <xf numFmtId="0" fontId="4" fillId="0" borderId="12" xfId="38" applyFont="1" applyBorder="1" applyAlignment="1">
      <alignment horizontal="centerContinuous"/>
      <protection/>
    </xf>
    <xf numFmtId="0" fontId="0" fillId="0" borderId="0" xfId="35" applyFont="1" applyBorder="1">
      <alignment/>
      <protection/>
    </xf>
    <xf numFmtId="0" fontId="6" fillId="0" borderId="13" xfId="38" applyFont="1" applyBorder="1" applyAlignment="1">
      <alignment horizontal="centerContinuous"/>
      <protection/>
    </xf>
    <xf numFmtId="0" fontId="7" fillId="0" borderId="0" xfId="38" applyFont="1" applyBorder="1" applyAlignment="1">
      <alignment horizontal="centerContinuous"/>
      <protection/>
    </xf>
    <xf numFmtId="0" fontId="7" fillId="0" borderId="0" xfId="35" applyFont="1" applyBorder="1" applyAlignment="1" quotePrefix="1">
      <alignment horizontal="centerContinuous"/>
      <protection/>
    </xf>
    <xf numFmtId="0" fontId="7" fillId="0" borderId="0" xfId="35" applyFont="1" applyBorder="1" applyAlignment="1">
      <alignment horizontal="centerContinuous"/>
      <protection/>
    </xf>
    <xf numFmtId="0" fontId="7" fillId="0" borderId="0" xfId="35" applyFont="1" applyFill="1" applyBorder="1" applyAlignment="1">
      <alignment horizontal="centerContinuous"/>
      <protection/>
    </xf>
    <xf numFmtId="0" fontId="7" fillId="0" borderId="14" xfId="35" applyFont="1" applyFill="1" applyBorder="1" applyAlignment="1">
      <alignment horizontal="centerContinuous"/>
      <protection/>
    </xf>
    <xf numFmtId="0" fontId="8" fillId="0" borderId="0" xfId="0" applyFont="1" applyAlignment="1">
      <alignment/>
    </xf>
    <xf numFmtId="0" fontId="9" fillId="0" borderId="0" xfId="35" applyFont="1" applyBorder="1">
      <alignment/>
      <protection/>
    </xf>
    <xf numFmtId="0" fontId="10" fillId="0" borderId="15" xfId="35" applyFont="1" applyBorder="1" applyAlignment="1">
      <alignment horizontal="centerContinuous"/>
      <protection/>
    </xf>
    <xf numFmtId="0" fontId="10" fillId="0" borderId="16" xfId="35" applyFont="1" applyBorder="1" applyAlignment="1">
      <alignment horizontal="centerContinuous"/>
      <protection/>
    </xf>
    <xf numFmtId="0" fontId="10" fillId="0" borderId="16" xfId="35" applyFont="1" applyFill="1" applyBorder="1" applyAlignment="1">
      <alignment horizontal="centerContinuous"/>
      <protection/>
    </xf>
    <xf numFmtId="0" fontId="10" fillId="0" borderId="17" xfId="35" applyFont="1" applyFill="1" applyBorder="1" applyAlignment="1">
      <alignment horizontal="centerContinuous"/>
      <protection/>
    </xf>
    <xf numFmtId="0" fontId="11" fillId="0" borderId="0" xfId="35" applyFont="1" applyBorder="1">
      <alignment/>
      <protection/>
    </xf>
    <xf numFmtId="0" fontId="12" fillId="0" borderId="10" xfId="35" applyFont="1" applyBorder="1">
      <alignment/>
      <protection/>
    </xf>
    <xf numFmtId="0" fontId="12" fillId="0" borderId="11" xfId="35" applyFont="1" applyBorder="1">
      <alignment/>
      <protection/>
    </xf>
    <xf numFmtId="0" fontId="13" fillId="0" borderId="11" xfId="35" applyFont="1" applyFill="1" applyBorder="1" applyAlignment="1">
      <alignment horizontal="centerContinuous"/>
      <protection/>
    </xf>
    <xf numFmtId="0" fontId="12" fillId="0" borderId="11" xfId="35" applyFont="1" applyFill="1" applyBorder="1" applyAlignment="1">
      <alignment horizontal="centerContinuous"/>
      <protection/>
    </xf>
    <xf numFmtId="0" fontId="13" fillId="0" borderId="11" xfId="35" applyFont="1" applyBorder="1" applyAlignment="1">
      <alignment horizontal="centerContinuous"/>
      <protection/>
    </xf>
    <xf numFmtId="0" fontId="12" fillId="0" borderId="11" xfId="35" applyFont="1" applyBorder="1" applyAlignment="1">
      <alignment horizontal="centerContinuous"/>
      <protection/>
    </xf>
    <xf numFmtId="0" fontId="3" fillId="0" borderId="11" xfId="35" applyFont="1" applyBorder="1" applyAlignment="1">
      <alignment horizontal="right"/>
      <protection/>
    </xf>
    <xf numFmtId="0" fontId="3" fillId="0" borderId="11" xfId="35" applyFont="1" applyBorder="1">
      <alignment/>
      <protection/>
    </xf>
    <xf numFmtId="0" fontId="13" fillId="0" borderId="12" xfId="35" applyFont="1" applyFill="1" applyBorder="1" applyAlignment="1">
      <alignment horizontal="center"/>
      <protection/>
    </xf>
    <xf numFmtId="0" fontId="3" fillId="0" borderId="13" xfId="35" applyFont="1" applyBorder="1">
      <alignment/>
      <protection/>
    </xf>
    <xf numFmtId="0" fontId="14" fillId="0" borderId="0" xfId="38" applyFont="1" applyBorder="1">
      <alignment/>
      <protection/>
    </xf>
    <xf numFmtId="0" fontId="13" fillId="0" borderId="0" xfId="35" applyFont="1" applyFill="1" applyBorder="1" applyAlignment="1">
      <alignment horizontal="center"/>
      <protection/>
    </xf>
    <xf numFmtId="0" fontId="13" fillId="0" borderId="0" xfId="35" applyFont="1" applyFill="1" applyBorder="1">
      <alignment/>
      <protection/>
    </xf>
    <xf numFmtId="0" fontId="15" fillId="0" borderId="0" xfId="35" applyFont="1" applyBorder="1">
      <alignment/>
      <protection/>
    </xf>
    <xf numFmtId="0" fontId="13" fillId="0" borderId="0" xfId="35" applyFont="1" applyBorder="1" applyAlignment="1">
      <alignment horizontal="center"/>
      <protection/>
    </xf>
    <xf numFmtId="0" fontId="13" fillId="0" borderId="0" xfId="35" applyFont="1" applyBorder="1">
      <alignment/>
      <protection/>
    </xf>
    <xf numFmtId="0" fontId="12" fillId="0" borderId="0" xfId="35" applyFont="1" applyBorder="1">
      <alignment/>
      <protection/>
    </xf>
    <xf numFmtId="0" fontId="14" fillId="0" borderId="0" xfId="35" applyFont="1" applyBorder="1" applyAlignment="1">
      <alignment horizontal="left"/>
      <protection/>
    </xf>
    <xf numFmtId="0" fontId="13" fillId="0" borderId="14" xfId="35" applyFont="1" applyFill="1" applyBorder="1" applyAlignment="1">
      <alignment horizontal="center"/>
      <protection/>
    </xf>
    <xf numFmtId="0" fontId="16" fillId="0" borderId="13" xfId="35" applyFont="1" applyBorder="1" applyAlignment="1" quotePrefix="1">
      <alignment horizontal="left"/>
      <protection/>
    </xf>
    <xf numFmtId="0" fontId="16" fillId="0" borderId="0" xfId="35" applyFont="1" applyBorder="1" applyAlignment="1" quotePrefix="1">
      <alignment horizontal="left"/>
      <protection/>
    </xf>
    <xf numFmtId="4" fontId="3" fillId="0" borderId="0" xfId="35" applyNumberFormat="1" applyFont="1" applyFill="1" applyBorder="1" applyAlignment="1">
      <alignment horizontal="right"/>
      <protection/>
    </xf>
    <xf numFmtId="0" fontId="17" fillId="0" borderId="0" xfId="35" applyFont="1" applyFill="1" applyBorder="1">
      <alignment/>
      <protection/>
    </xf>
    <xf numFmtId="0" fontId="17" fillId="0" borderId="0" xfId="35" applyFont="1" applyFill="1" applyBorder="1" applyAlignment="1">
      <alignment horizontal="center"/>
      <protection/>
    </xf>
    <xf numFmtId="0" fontId="16" fillId="0" borderId="0" xfId="35" applyFont="1" applyBorder="1">
      <alignment/>
      <protection/>
    </xf>
    <xf numFmtId="0" fontId="17" fillId="0" borderId="0" xfId="35" applyFont="1" applyBorder="1" applyAlignment="1">
      <alignment horizontal="center"/>
      <protection/>
    </xf>
    <xf numFmtId="0" fontId="16" fillId="0" borderId="0" xfId="35" applyFont="1" applyBorder="1" applyAlignment="1">
      <alignment horizontal="right"/>
      <protection/>
    </xf>
    <xf numFmtId="0" fontId="3" fillId="0" borderId="13" xfId="35" applyFont="1" applyBorder="1" applyAlignment="1" quotePrefix="1">
      <alignment horizontal="left"/>
      <protection/>
    </xf>
    <xf numFmtId="0" fontId="3" fillId="0" borderId="0" xfId="35" applyFont="1" applyBorder="1" applyAlignment="1" quotePrefix="1">
      <alignment horizontal="left"/>
      <protection/>
    </xf>
    <xf numFmtId="164" fontId="3" fillId="0" borderId="18" xfId="35" applyNumberFormat="1" applyFont="1" applyFill="1" applyBorder="1" applyAlignment="1" quotePrefix="1">
      <alignment horizontal="right"/>
      <protection/>
    </xf>
    <xf numFmtId="164" fontId="3" fillId="0" borderId="0" xfId="35" applyNumberFormat="1" applyFont="1" applyFill="1" applyBorder="1">
      <alignment/>
      <protection/>
    </xf>
    <xf numFmtId="164" fontId="3" fillId="0" borderId="0" xfId="35" applyNumberFormat="1" applyFont="1" applyBorder="1">
      <alignment/>
      <protection/>
    </xf>
    <xf numFmtId="0" fontId="3" fillId="0" borderId="0" xfId="35" applyFont="1" applyBorder="1" applyAlignment="1">
      <alignment horizontal="right"/>
      <protection/>
    </xf>
    <xf numFmtId="0" fontId="16" fillId="0" borderId="0" xfId="35" applyFont="1" applyFill="1" applyBorder="1" applyAlignment="1">
      <alignment horizontal="center"/>
      <protection/>
    </xf>
    <xf numFmtId="0" fontId="16" fillId="0" borderId="14" xfId="35" applyFont="1" applyFill="1" applyBorder="1" applyAlignment="1">
      <alignment horizontal="center"/>
      <protection/>
    </xf>
    <xf numFmtId="0" fontId="16" fillId="0" borderId="0" xfId="35" applyFont="1" applyBorder="1" applyAlignment="1">
      <alignment horizontal="left"/>
      <protection/>
    </xf>
    <xf numFmtId="0" fontId="3" fillId="0" borderId="14" xfId="35" applyFont="1" applyFill="1" applyBorder="1">
      <alignment/>
      <protection/>
    </xf>
    <xf numFmtId="0" fontId="16" fillId="0" borderId="13" xfId="35" applyFont="1" applyBorder="1" applyAlignment="1">
      <alignment horizontal="left"/>
      <protection/>
    </xf>
    <xf numFmtId="0" fontId="3" fillId="0" borderId="0" xfId="35" applyFont="1" applyBorder="1" applyAlignment="1">
      <alignment horizontal="left"/>
      <protection/>
    </xf>
    <xf numFmtId="0" fontId="3" fillId="0" borderId="13" xfId="35" applyFont="1" applyBorder="1" applyAlignment="1">
      <alignment horizontal="left"/>
      <protection/>
    </xf>
    <xf numFmtId="164" fontId="3" fillId="0" borderId="0" xfId="35" applyNumberFormat="1" applyFont="1" applyFill="1" applyBorder="1" applyAlignment="1" quotePrefix="1">
      <alignment horizontal="right"/>
      <protection/>
    </xf>
    <xf numFmtId="3" fontId="16" fillId="0" borderId="0" xfId="35" applyNumberFormat="1" applyFont="1" applyBorder="1">
      <alignment/>
      <protection/>
    </xf>
    <xf numFmtId="164" fontId="3" fillId="0" borderId="19" xfId="35" applyNumberFormat="1" applyFont="1" applyFill="1" applyBorder="1" applyAlignment="1" quotePrefix="1">
      <alignment horizontal="right"/>
      <protection/>
    </xf>
    <xf numFmtId="164" fontId="3" fillId="0" borderId="14" xfId="35" applyNumberFormat="1" applyFont="1" applyFill="1" applyBorder="1">
      <alignment/>
      <protection/>
    </xf>
    <xf numFmtId="3" fontId="3" fillId="0" borderId="0" xfId="35" applyNumberFormat="1" applyFont="1" applyBorder="1">
      <alignment/>
      <protection/>
    </xf>
    <xf numFmtId="164" fontId="3" fillId="0" borderId="20" xfId="35" applyNumberFormat="1" applyFont="1" applyFill="1" applyBorder="1">
      <alignment/>
      <protection/>
    </xf>
    <xf numFmtId="164" fontId="3" fillId="0" borderId="14" xfId="35" applyNumberFormat="1" applyFont="1" applyFill="1" applyBorder="1" applyAlignment="1" quotePrefix="1">
      <alignment horizontal="right"/>
      <protection/>
    </xf>
    <xf numFmtId="0" fontId="16" fillId="0" borderId="13" xfId="35" applyFont="1" applyBorder="1">
      <alignment/>
      <protection/>
    </xf>
    <xf numFmtId="164" fontId="3" fillId="0" borderId="21" xfId="35" applyNumberFormat="1" applyFont="1" applyFill="1" applyBorder="1">
      <alignment/>
      <protection/>
    </xf>
    <xf numFmtId="164" fontId="3" fillId="0" borderId="18" xfId="35" applyNumberFormat="1" applyFont="1" applyFill="1" applyBorder="1">
      <alignment/>
      <protection/>
    </xf>
    <xf numFmtId="164" fontId="3" fillId="0" borderId="0" xfId="36" applyNumberFormat="1" applyFont="1" applyFill="1" applyBorder="1">
      <alignment/>
      <protection/>
    </xf>
    <xf numFmtId="164" fontId="3" fillId="0" borderId="19" xfId="35" applyNumberFormat="1" applyFont="1" applyFill="1" applyBorder="1">
      <alignment/>
      <protection/>
    </xf>
    <xf numFmtId="0" fontId="3" fillId="0" borderId="14" xfId="35" applyFont="1" applyBorder="1">
      <alignment/>
      <protection/>
    </xf>
    <xf numFmtId="2" fontId="3" fillId="0" borderId="0" xfId="35" applyNumberFormat="1" applyFont="1" applyFill="1" applyBorder="1">
      <alignment/>
      <protection/>
    </xf>
    <xf numFmtId="164" fontId="3" fillId="0" borderId="22" xfId="35" applyNumberFormat="1" applyFont="1" applyFill="1" applyBorder="1" applyAlignment="1" quotePrefix="1">
      <alignment horizontal="right"/>
      <protection/>
    </xf>
    <xf numFmtId="164" fontId="3" fillId="0" borderId="0" xfId="35" applyNumberFormat="1" applyFont="1" applyFill="1" applyBorder="1" applyAlignment="1">
      <alignment horizontal="right"/>
      <protection/>
    </xf>
    <xf numFmtId="164" fontId="3" fillId="0" borderId="0" xfId="38" applyNumberFormat="1" applyFont="1" applyFill="1" applyBorder="1">
      <alignment/>
      <protection/>
    </xf>
    <xf numFmtId="164" fontId="3" fillId="0" borderId="23" xfId="35" applyNumberFormat="1" applyFont="1" applyFill="1" applyBorder="1">
      <alignment/>
      <protection/>
    </xf>
    <xf numFmtId="164" fontId="3" fillId="0" borderId="24" xfId="35" applyNumberFormat="1" applyFont="1" applyFill="1" applyBorder="1" applyAlignment="1" quotePrefix="1">
      <alignment horizontal="right"/>
      <protection/>
    </xf>
    <xf numFmtId="164" fontId="3" fillId="0" borderId="22" xfId="35" applyNumberFormat="1" applyFont="1" applyFill="1" applyBorder="1">
      <alignment/>
      <protection/>
    </xf>
    <xf numFmtId="0" fontId="3" fillId="0" borderId="13" xfId="35" applyFont="1" applyFill="1" applyBorder="1">
      <alignment/>
      <protection/>
    </xf>
    <xf numFmtId="0" fontId="16" fillId="0" borderId="0" xfId="35" applyFont="1" applyFill="1" applyBorder="1" applyAlignment="1" quotePrefix="1">
      <alignment horizontal="left"/>
      <protection/>
    </xf>
    <xf numFmtId="0" fontId="3" fillId="0" borderId="0" xfId="38" applyFont="1" applyFill="1" applyBorder="1" applyAlignment="1">
      <alignment horizontal="right"/>
      <protection/>
    </xf>
    <xf numFmtId="164" fontId="3" fillId="0" borderId="0" xfId="58" applyNumberFormat="1" applyFont="1" applyFill="1" applyBorder="1" applyAlignment="1">
      <alignment/>
    </xf>
    <xf numFmtId="164" fontId="16" fillId="0" borderId="0" xfId="35" applyNumberFormat="1" applyFont="1" applyFill="1" applyBorder="1">
      <alignment/>
      <protection/>
    </xf>
    <xf numFmtId="164" fontId="16" fillId="0" borderId="14" xfId="35" applyNumberFormat="1" applyFont="1" applyFill="1" applyBorder="1">
      <alignment/>
      <protection/>
    </xf>
    <xf numFmtId="0" fontId="3" fillId="0" borderId="13" xfId="35" applyFont="1" applyBorder="1">
      <alignment/>
      <protection/>
    </xf>
    <xf numFmtId="0" fontId="3" fillId="0" borderId="0" xfId="35" applyFont="1" applyBorder="1">
      <alignment/>
      <protection/>
    </xf>
    <xf numFmtId="164" fontId="3" fillId="0" borderId="14" xfId="35" applyNumberFormat="1" applyFont="1" applyBorder="1">
      <alignment/>
      <protection/>
    </xf>
    <xf numFmtId="0" fontId="6" fillId="0" borderId="0" xfId="36" applyFont="1" applyBorder="1" applyAlignment="1">
      <alignment horizontal="centerContinuous"/>
      <protection/>
    </xf>
    <xf numFmtId="3" fontId="3" fillId="0" borderId="0" xfId="35" applyNumberFormat="1" applyFont="1" applyFill="1" applyBorder="1">
      <alignment/>
      <protection/>
    </xf>
    <xf numFmtId="0" fontId="18" fillId="0" borderId="13" xfId="36" applyFont="1" applyBorder="1" applyAlignment="1">
      <alignment horizontal="centerContinuous"/>
      <protection/>
    </xf>
    <xf numFmtId="0" fontId="6" fillId="0" borderId="0" xfId="38" applyFont="1" applyBorder="1" applyAlignment="1">
      <alignment horizontal="centerContinuous"/>
      <protection/>
    </xf>
    <xf numFmtId="0" fontId="6" fillId="0" borderId="0" xfId="36" applyFont="1" applyBorder="1" applyAlignment="1" quotePrefix="1">
      <alignment horizontal="centerContinuous"/>
      <protection/>
    </xf>
    <xf numFmtId="0" fontId="12" fillId="0" borderId="0" xfId="35" applyFont="1" applyFill="1" applyBorder="1" applyAlignment="1">
      <alignment horizontal="centerContinuous"/>
      <protection/>
    </xf>
    <xf numFmtId="0" fontId="6" fillId="0" borderId="0" xfId="36" applyFont="1" applyBorder="1">
      <alignment/>
      <protection/>
    </xf>
    <xf numFmtId="0" fontId="18" fillId="0" borderId="0" xfId="36" applyFont="1" applyBorder="1" applyAlignment="1" quotePrefix="1">
      <alignment horizontal="centerContinuous"/>
      <protection/>
    </xf>
    <xf numFmtId="0" fontId="6" fillId="0" borderId="0" xfId="36" applyFont="1" applyFill="1" applyBorder="1" applyAlignment="1">
      <alignment horizontal="centerContinuous"/>
      <protection/>
    </xf>
    <xf numFmtId="0" fontId="6" fillId="0" borderId="14" xfId="36" applyFont="1" applyBorder="1" applyAlignment="1">
      <alignment horizontal="centerContinuous"/>
      <protection/>
    </xf>
    <xf numFmtId="0" fontId="14" fillId="0" borderId="13" xfId="36" applyFont="1" applyBorder="1" applyAlignment="1" quotePrefix="1">
      <alignment horizontal="centerContinuous"/>
      <protection/>
    </xf>
    <xf numFmtId="0" fontId="3" fillId="0" borderId="0" xfId="36" applyFont="1" applyFill="1" applyBorder="1" applyAlignment="1">
      <alignment horizontal="centerContinuous"/>
      <protection/>
    </xf>
    <xf numFmtId="0" fontId="10" fillId="0" borderId="0" xfId="36" applyFont="1" applyBorder="1" applyAlignment="1" quotePrefix="1">
      <alignment horizontal="centerContinuous"/>
      <protection/>
    </xf>
    <xf numFmtId="0" fontId="15" fillId="0" borderId="14" xfId="35" applyFont="1" applyFill="1" applyBorder="1" applyAlignment="1">
      <alignment horizontal="center"/>
      <protection/>
    </xf>
    <xf numFmtId="0" fontId="3" fillId="0" borderId="13" xfId="36" applyFont="1" applyBorder="1">
      <alignment/>
      <protection/>
    </xf>
    <xf numFmtId="0" fontId="3" fillId="0" borderId="0" xfId="36" applyFont="1" applyBorder="1">
      <alignment/>
      <protection/>
    </xf>
    <xf numFmtId="0" fontId="13" fillId="0" borderId="0" xfId="35" applyFont="1" applyFill="1" applyBorder="1" applyAlignment="1">
      <alignment horizontal="centerContinuous"/>
      <protection/>
    </xf>
    <xf numFmtId="0" fontId="3" fillId="0" borderId="0" xfId="36" applyFont="1" applyFill="1" applyBorder="1">
      <alignment/>
      <protection/>
    </xf>
    <xf numFmtId="0" fontId="12" fillId="0" borderId="0" xfId="35" applyFont="1" applyFill="1" applyBorder="1">
      <alignment/>
      <protection/>
    </xf>
    <xf numFmtId="0" fontId="13" fillId="0" borderId="0" xfId="35" applyFont="1" applyFill="1" applyBorder="1" applyAlignment="1" quotePrefix="1">
      <alignment horizontal="centerContinuous"/>
      <protection/>
    </xf>
    <xf numFmtId="0" fontId="16" fillId="0" borderId="13" xfId="36" applyFont="1" applyBorder="1" applyAlignment="1" quotePrefix="1">
      <alignment horizontal="left"/>
      <protection/>
    </xf>
    <xf numFmtId="0" fontId="16" fillId="0" borderId="0" xfId="38" applyFont="1" applyBorder="1">
      <alignment/>
      <protection/>
    </xf>
    <xf numFmtId="0" fontId="16" fillId="0" borderId="0" xfId="36" applyFont="1" applyFill="1" applyBorder="1" applyAlignment="1">
      <alignment horizontal="center"/>
      <protection/>
    </xf>
    <xf numFmtId="0" fontId="3" fillId="0" borderId="0" xfId="36" applyFont="1" applyBorder="1" applyAlignment="1" quotePrefix="1">
      <alignment horizontal="left"/>
      <protection/>
    </xf>
    <xf numFmtId="166" fontId="3" fillId="0" borderId="0" xfId="35" applyNumberFormat="1" applyFont="1" applyFill="1" applyBorder="1" applyAlignment="1" quotePrefix="1">
      <alignment horizontal="right"/>
      <protection/>
    </xf>
    <xf numFmtId="166" fontId="3" fillId="0" borderId="22" xfId="35" applyNumberFormat="1" applyFont="1" applyFill="1" applyBorder="1" applyAlignment="1" quotePrefix="1">
      <alignment horizontal="right"/>
      <protection/>
    </xf>
    <xf numFmtId="0" fontId="3" fillId="0" borderId="0" xfId="38" applyFont="1" applyBorder="1">
      <alignment/>
      <protection/>
    </xf>
    <xf numFmtId="167" fontId="3" fillId="0" borderId="0" xfId="36" applyNumberFormat="1" applyFont="1" applyFill="1" applyBorder="1">
      <alignment/>
      <protection/>
    </xf>
    <xf numFmtId="164" fontId="3" fillId="0" borderId="14" xfId="36" applyNumberFormat="1" applyFont="1" applyFill="1" applyBorder="1">
      <alignment/>
      <protection/>
    </xf>
    <xf numFmtId="0" fontId="16" fillId="0" borderId="0" xfId="36" applyFont="1" applyBorder="1" applyAlignment="1" quotePrefix="1">
      <alignment horizontal="left"/>
      <protection/>
    </xf>
    <xf numFmtId="166" fontId="3" fillId="0" borderId="0" xfId="36" applyNumberFormat="1" applyFont="1" applyFill="1" applyBorder="1">
      <alignment/>
      <protection/>
    </xf>
    <xf numFmtId="0" fontId="3" fillId="0" borderId="0" xfId="36" applyFont="1" applyBorder="1" applyAlignment="1">
      <alignment horizontal="left"/>
      <protection/>
    </xf>
    <xf numFmtId="0" fontId="3" fillId="0" borderId="0" xfId="38" applyFont="1" applyFill="1" applyBorder="1">
      <alignment/>
      <protection/>
    </xf>
    <xf numFmtId="0" fontId="3" fillId="0" borderId="0" xfId="36" applyFont="1" applyBorder="1" applyAlignment="1">
      <alignment/>
      <protection/>
    </xf>
    <xf numFmtId="164" fontId="3" fillId="0" borderId="22" xfId="36" applyNumberFormat="1" applyFont="1" applyFill="1" applyBorder="1">
      <alignment/>
      <protection/>
    </xf>
    <xf numFmtId="164" fontId="3" fillId="0" borderId="24" xfId="36" applyNumberFormat="1" applyFont="1" applyFill="1" applyBorder="1">
      <alignment/>
      <protection/>
    </xf>
    <xf numFmtId="0" fontId="16" fillId="0" borderId="0" xfId="36" applyFont="1" applyBorder="1">
      <alignment/>
      <protection/>
    </xf>
    <xf numFmtId="0" fontId="3" fillId="0" borderId="13" xfId="38" applyFont="1" applyBorder="1">
      <alignment/>
      <protection/>
    </xf>
    <xf numFmtId="4" fontId="3" fillId="0" borderId="22" xfId="36" applyNumberFormat="1" applyFont="1" applyFill="1" applyBorder="1">
      <alignment/>
      <protection/>
    </xf>
    <xf numFmtId="167" fontId="3" fillId="0" borderId="14" xfId="36" applyNumberFormat="1" applyFont="1" applyFill="1" applyBorder="1">
      <alignment/>
      <protection/>
    </xf>
    <xf numFmtId="168" fontId="3" fillId="0" borderId="0" xfId="36" applyNumberFormat="1" applyFont="1" applyFill="1" applyBorder="1">
      <alignment/>
      <protection/>
    </xf>
    <xf numFmtId="0" fontId="16" fillId="0" borderId="0" xfId="36" applyFont="1" applyBorder="1" applyAlignment="1">
      <alignment horizontal="left"/>
      <protection/>
    </xf>
    <xf numFmtId="168" fontId="3" fillId="0" borderId="22" xfId="36" applyNumberFormat="1" applyFont="1" applyFill="1" applyBorder="1">
      <alignment/>
      <protection/>
    </xf>
    <xf numFmtId="0" fontId="16" fillId="0" borderId="0" xfId="36" applyFont="1" applyBorder="1" applyAlignment="1">
      <alignment horizontal="left"/>
      <protection/>
    </xf>
    <xf numFmtId="0" fontId="6" fillId="0" borderId="0" xfId="35" applyFont="1" applyBorder="1">
      <alignment/>
      <protection/>
    </xf>
    <xf numFmtId="0" fontId="19" fillId="0" borderId="0" xfId="36" applyFont="1" applyBorder="1">
      <alignment/>
      <protection/>
    </xf>
    <xf numFmtId="2" fontId="3" fillId="0" borderId="0" xfId="35" applyNumberFormat="1" applyFont="1" applyBorder="1">
      <alignment/>
      <protection/>
    </xf>
    <xf numFmtId="169" fontId="3" fillId="0" borderId="22" xfId="36" applyNumberFormat="1" applyFont="1" applyFill="1" applyBorder="1">
      <alignment/>
      <protection/>
    </xf>
    <xf numFmtId="0" fontId="12" fillId="0" borderId="0" xfId="35" applyFont="1" applyBorder="1" applyAlignment="1">
      <alignment horizontal="centerContinuous"/>
      <protection/>
    </xf>
    <xf numFmtId="0" fontId="3" fillId="0" borderId="14" xfId="36" applyFont="1" applyFill="1" applyBorder="1">
      <alignment/>
      <protection/>
    </xf>
    <xf numFmtId="0" fontId="3" fillId="0" borderId="14" xfId="36" applyFont="1" applyBorder="1">
      <alignment/>
      <protection/>
    </xf>
    <xf numFmtId="166" fontId="3" fillId="0" borderId="22" xfId="36" applyNumberFormat="1" applyFont="1" applyFill="1" applyBorder="1" applyAlignment="1" quotePrefix="1">
      <alignment horizontal="right"/>
      <protection/>
    </xf>
    <xf numFmtId="170" fontId="3" fillId="0" borderId="0" xfId="36" applyNumberFormat="1" applyFont="1" applyFill="1" applyBorder="1">
      <alignment/>
      <protection/>
    </xf>
    <xf numFmtId="3" fontId="3" fillId="0" borderId="0" xfId="36" applyNumberFormat="1" applyFont="1" applyBorder="1">
      <alignment/>
      <protection/>
    </xf>
    <xf numFmtId="168" fontId="16" fillId="0" borderId="18" xfId="36" applyNumberFormat="1" applyFont="1" applyFill="1" applyBorder="1">
      <alignment/>
      <protection/>
    </xf>
    <xf numFmtId="0" fontId="10" fillId="0" borderId="0" xfId="36" applyFont="1" applyFill="1" applyBorder="1" applyAlignment="1">
      <alignment horizontal="centerContinuous"/>
      <protection/>
    </xf>
    <xf numFmtId="168" fontId="16" fillId="0" borderId="0" xfId="36" applyNumberFormat="1" applyFont="1" applyFill="1" applyBorder="1">
      <alignment/>
      <protection/>
    </xf>
    <xf numFmtId="171" fontId="3" fillId="0" borderId="0" xfId="35" applyNumberFormat="1" applyFont="1" applyFill="1" applyBorder="1" applyAlignment="1" quotePrefix="1">
      <alignment horizontal="right"/>
      <protection/>
    </xf>
    <xf numFmtId="0" fontId="16" fillId="0" borderId="0" xfId="36" applyFont="1" applyFill="1" applyBorder="1" applyAlignment="1" quotePrefix="1">
      <alignment horizontal="left"/>
      <protection/>
    </xf>
    <xf numFmtId="0" fontId="6" fillId="0" borderId="0" xfId="35" applyFont="1" applyFill="1" applyBorder="1">
      <alignment/>
      <protection/>
    </xf>
    <xf numFmtId="0" fontId="10" fillId="0" borderId="13" xfId="36" applyFont="1" applyFill="1" applyBorder="1" applyAlignment="1">
      <alignment horizontal="centerContinuous"/>
      <protection/>
    </xf>
    <xf numFmtId="0" fontId="3" fillId="0" borderId="0" xfId="35" applyFont="1" applyBorder="1" applyAlignment="1">
      <alignment horizontal="centerContinuous"/>
      <protection/>
    </xf>
    <xf numFmtId="3" fontId="3" fillId="0" borderId="0" xfId="36" applyNumberFormat="1" applyFont="1" applyBorder="1" applyAlignment="1">
      <alignment horizontal="centerContinuous"/>
      <protection/>
    </xf>
    <xf numFmtId="0" fontId="10" fillId="0" borderId="14" xfId="36" applyFont="1" applyFill="1" applyBorder="1" applyAlignment="1">
      <alignment horizontal="centerContinuous"/>
      <protection/>
    </xf>
    <xf numFmtId="0" fontId="3" fillId="0" borderId="13" xfId="36" applyFont="1" applyFill="1" applyBorder="1">
      <alignment/>
      <protection/>
    </xf>
    <xf numFmtId="0" fontId="12" fillId="0" borderId="0" xfId="36" applyFont="1" applyFill="1" applyBorder="1" applyAlignment="1">
      <alignment horizontal="center"/>
      <protection/>
    </xf>
    <xf numFmtId="0" fontId="10" fillId="0" borderId="13" xfId="36" applyFont="1" applyFill="1" applyBorder="1" applyAlignment="1">
      <alignment horizontal="center"/>
      <protection/>
    </xf>
    <xf numFmtId="0" fontId="20" fillId="0" borderId="0" xfId="37" applyFont="1" applyFill="1" applyBorder="1" applyAlignment="1">
      <alignment horizontal="center"/>
      <protection/>
    </xf>
    <xf numFmtId="0" fontId="20" fillId="0" borderId="0" xfId="35" applyFont="1" applyFill="1" applyBorder="1">
      <alignment/>
      <protection/>
    </xf>
    <xf numFmtId="3" fontId="20" fillId="0" borderId="0" xfId="37" applyNumberFormat="1" applyFont="1" applyFill="1" applyBorder="1" applyAlignment="1">
      <alignment horizontal="center"/>
      <protection/>
    </xf>
    <xf numFmtId="0" fontId="20" fillId="0" borderId="0" xfId="37" applyFont="1" applyFill="1" applyBorder="1" applyAlignment="1">
      <alignment horizontal="centerContinuous"/>
      <protection/>
    </xf>
    <xf numFmtId="0" fontId="20" fillId="0" borderId="0" xfId="35" applyFont="1" applyFill="1" applyBorder="1" applyAlignment="1">
      <alignment horizontal="left"/>
      <protection/>
    </xf>
    <xf numFmtId="0" fontId="20" fillId="0" borderId="0" xfId="36" applyFont="1" applyFill="1" applyBorder="1" applyAlignment="1">
      <alignment horizontal="center"/>
      <protection/>
    </xf>
    <xf numFmtId="0" fontId="3" fillId="0" borderId="14" xfId="36" applyFont="1" applyBorder="1" applyAlignment="1">
      <alignment horizontal="centerContinuous"/>
      <protection/>
    </xf>
    <xf numFmtId="0" fontId="3" fillId="0" borderId="13" xfId="37" applyFont="1" applyFill="1" applyBorder="1" applyAlignment="1" quotePrefix="1">
      <alignment horizontal="center"/>
      <protection/>
    </xf>
    <xf numFmtId="0" fontId="20" fillId="0" borderId="0" xfId="38" applyFont="1" applyFill="1" applyBorder="1">
      <alignment/>
      <protection/>
    </xf>
    <xf numFmtId="0" fontId="20" fillId="0" borderId="0" xfId="37" applyFont="1" applyFill="1" applyBorder="1">
      <alignment/>
      <protection/>
    </xf>
    <xf numFmtId="0" fontId="20" fillId="0" borderId="0" xfId="35" applyFont="1" applyFill="1" applyBorder="1" applyAlignment="1">
      <alignment horizontal="center"/>
      <protection/>
    </xf>
    <xf numFmtId="0" fontId="20" fillId="0" borderId="0" xfId="38" applyFont="1" applyFill="1" applyBorder="1" applyAlignment="1">
      <alignment horizontal="centerContinuous"/>
      <protection/>
    </xf>
    <xf numFmtId="0" fontId="20" fillId="0" borderId="14" xfId="37" applyFont="1" applyBorder="1" applyAlignment="1">
      <alignment horizontal="centerContinuous"/>
      <protection/>
    </xf>
    <xf numFmtId="0" fontId="20" fillId="0" borderId="13" xfId="37" applyFont="1" applyFill="1" applyBorder="1" applyAlignment="1" quotePrefix="1">
      <alignment horizontal="centerContinuous"/>
      <protection/>
    </xf>
    <xf numFmtId="0" fontId="20" fillId="0" borderId="13" xfId="37" applyFont="1" applyFill="1" applyBorder="1" applyAlignment="1">
      <alignment horizontal="centerContinuous"/>
      <protection/>
    </xf>
    <xf numFmtId="3" fontId="20" fillId="0" borderId="0" xfId="37" applyNumberFormat="1" applyFont="1" applyFill="1" applyBorder="1" applyAlignment="1">
      <alignment horizontal="centerContinuous"/>
      <protection/>
    </xf>
    <xf numFmtId="0" fontId="10" fillId="0" borderId="0" xfId="37" applyFont="1" applyFill="1" applyBorder="1" applyAlignment="1">
      <alignment horizontal="centerContinuous"/>
      <protection/>
    </xf>
    <xf numFmtId="0" fontId="20" fillId="0" borderId="0" xfId="37" applyFont="1" applyFill="1" applyBorder="1" applyAlignment="1">
      <alignment horizontal="left"/>
      <protection/>
    </xf>
    <xf numFmtId="0" fontId="20" fillId="0" borderId="0" xfId="38" applyFont="1" applyFill="1" applyBorder="1" applyAlignment="1">
      <alignment horizontal="left"/>
      <protection/>
    </xf>
    <xf numFmtId="0" fontId="10" fillId="0" borderId="0" xfId="38" applyFont="1" applyFill="1" applyBorder="1" applyAlignment="1">
      <alignment horizontal="centerContinuous"/>
      <protection/>
    </xf>
    <xf numFmtId="0" fontId="10" fillId="0" borderId="0" xfId="37" applyFont="1" applyFill="1" applyBorder="1" applyAlignment="1">
      <alignment horizontal="center"/>
      <protection/>
    </xf>
    <xf numFmtId="0" fontId="10" fillId="0" borderId="0" xfId="37" applyFont="1" applyFill="1" applyBorder="1" applyAlignment="1">
      <alignment horizontal="left"/>
      <protection/>
    </xf>
    <xf numFmtId="0" fontId="20" fillId="0" borderId="13" xfId="37" applyFont="1" applyFill="1" applyBorder="1">
      <alignment/>
      <protection/>
    </xf>
    <xf numFmtId="0" fontId="20" fillId="0" borderId="0" xfId="38" applyFont="1" applyFill="1" applyBorder="1" applyAlignment="1">
      <alignment horizontal="center"/>
      <protection/>
    </xf>
    <xf numFmtId="0" fontId="10" fillId="0" borderId="0" xfId="37" applyFont="1" applyFill="1" applyBorder="1" applyAlignment="1">
      <alignment horizontal="center"/>
      <protection/>
    </xf>
    <xf numFmtId="0" fontId="20" fillId="0" borderId="15" xfId="37" applyFont="1" applyFill="1" applyBorder="1" applyAlignment="1">
      <alignment horizontal="centerContinuous"/>
      <protection/>
    </xf>
    <xf numFmtId="0" fontId="10" fillId="0" borderId="16" xfId="37" applyFont="1" applyFill="1" applyBorder="1" applyAlignment="1">
      <alignment horizontal="center"/>
      <protection/>
    </xf>
    <xf numFmtId="0" fontId="3" fillId="0" borderId="16" xfId="36" applyFont="1" applyFill="1" applyBorder="1">
      <alignment/>
      <protection/>
    </xf>
    <xf numFmtId="0" fontId="10" fillId="0" borderId="16" xfId="37" applyFont="1" applyFill="1" applyBorder="1" applyAlignment="1">
      <alignment horizontal="centerContinuous"/>
      <protection/>
    </xf>
    <xf numFmtId="0" fontId="10" fillId="0" borderId="17" xfId="37" applyFont="1" applyFill="1" applyBorder="1" applyAlignment="1">
      <alignment horizontal="center"/>
      <protection/>
    </xf>
    <xf numFmtId="0" fontId="10" fillId="0" borderId="10" xfId="37" applyFont="1" applyFill="1" applyBorder="1" applyAlignment="1">
      <alignment horizontal="centerContinuous"/>
      <protection/>
    </xf>
    <xf numFmtId="0" fontId="10" fillId="0" borderId="11" xfId="37" applyFont="1" applyFill="1" applyBorder="1" applyAlignment="1">
      <alignment horizontal="centerContinuous"/>
      <protection/>
    </xf>
    <xf numFmtId="0" fontId="10" fillId="0" borderId="12" xfId="37" applyFont="1" applyFill="1" applyBorder="1" applyAlignment="1">
      <alignment horizontal="centerContinuous"/>
      <protection/>
    </xf>
    <xf numFmtId="0" fontId="3" fillId="0" borderId="13" xfId="36" applyFont="1" applyFill="1" applyBorder="1" applyAlignment="1">
      <alignment horizontal="centerContinuous"/>
      <protection/>
    </xf>
    <xf numFmtId="0" fontId="16" fillId="0" borderId="0" xfId="38" applyFont="1" applyFill="1" applyBorder="1" applyAlignment="1">
      <alignment horizontal="center"/>
      <protection/>
    </xf>
    <xf numFmtId="0" fontId="16" fillId="0" borderId="0" xfId="38" applyFont="1" applyFill="1" applyBorder="1" applyAlignment="1">
      <alignment horizontal="centerContinuous"/>
      <protection/>
    </xf>
    <xf numFmtId="0" fontId="21" fillId="0" borderId="0" xfId="38" applyFont="1" applyFill="1" applyBorder="1" applyAlignment="1">
      <alignment horizontal="centerContinuous"/>
      <protection/>
    </xf>
    <xf numFmtId="0" fontId="3" fillId="0" borderId="14" xfId="36" applyFont="1" applyFill="1" applyBorder="1" applyAlignment="1">
      <alignment horizontal="centerContinuous"/>
      <protection/>
    </xf>
    <xf numFmtId="3" fontId="3" fillId="0" borderId="0" xfId="36" applyNumberFormat="1" applyFont="1" applyFill="1" applyBorder="1">
      <alignment/>
      <protection/>
    </xf>
    <xf numFmtId="0" fontId="3" fillId="0" borderId="0" xfId="38" applyFont="1" applyFill="1" applyBorder="1" applyAlignment="1">
      <alignment horizontal="centerContinuous"/>
      <protection/>
    </xf>
    <xf numFmtId="0" fontId="21" fillId="0" borderId="13" xfId="38" applyFont="1" applyFill="1" applyBorder="1" applyAlignment="1">
      <alignment horizontal="centerContinuous"/>
      <protection/>
    </xf>
    <xf numFmtId="0" fontId="20" fillId="0" borderId="0" xfId="35" applyFont="1" applyBorder="1">
      <alignment/>
      <protection/>
    </xf>
    <xf numFmtId="0" fontId="10" fillId="0" borderId="13" xfId="35" applyFont="1" applyBorder="1" applyAlignment="1">
      <alignment horizontal="centerContinuous"/>
      <protection/>
    </xf>
    <xf numFmtId="0" fontId="10" fillId="0" borderId="0" xfId="35" applyFont="1" applyBorder="1" applyAlignment="1">
      <alignment horizontal="centerContinuous"/>
      <protection/>
    </xf>
    <xf numFmtId="4" fontId="3" fillId="0" borderId="0" xfId="36" applyNumberFormat="1" applyFont="1" applyBorder="1" applyAlignment="1">
      <alignment horizontal="centerContinuous"/>
      <protection/>
    </xf>
    <xf numFmtId="4" fontId="20" fillId="0" borderId="0" xfId="38" applyNumberFormat="1" applyFont="1" applyBorder="1" applyAlignment="1">
      <alignment horizontal="centerContinuous"/>
      <protection/>
    </xf>
    <xf numFmtId="4" fontId="20" fillId="0" borderId="0" xfId="36" applyNumberFormat="1" applyFont="1" applyFill="1" applyBorder="1" applyAlignment="1">
      <alignment horizontal="centerContinuous"/>
      <protection/>
    </xf>
    <xf numFmtId="4" fontId="20" fillId="0" borderId="0" xfId="37" applyNumberFormat="1" applyFont="1" applyBorder="1" applyAlignment="1">
      <alignment horizontal="centerContinuous"/>
      <protection/>
    </xf>
    <xf numFmtId="4" fontId="20" fillId="0" borderId="0" xfId="35" applyNumberFormat="1" applyFont="1" applyBorder="1" applyAlignment="1">
      <alignment horizontal="centerContinuous"/>
      <protection/>
    </xf>
    <xf numFmtId="0" fontId="20" fillId="0" borderId="14" xfId="36" applyFont="1" applyBorder="1" applyAlignment="1">
      <alignment horizontal="centerContinuous"/>
      <protection/>
    </xf>
    <xf numFmtId="0" fontId="6" fillId="0" borderId="0" xfId="35" applyFont="1" applyBorder="1" applyAlignment="1">
      <alignment horizontal="centerContinuous"/>
      <protection/>
    </xf>
    <xf numFmtId="4" fontId="3" fillId="0" borderId="0" xfId="38" applyNumberFormat="1" applyFont="1" applyBorder="1" applyAlignment="1">
      <alignment horizontal="centerContinuous"/>
      <protection/>
    </xf>
    <xf numFmtId="4" fontId="3" fillId="0" borderId="0" xfId="36" applyNumberFormat="1" applyFont="1" applyFill="1" applyBorder="1" applyAlignment="1">
      <alignment horizontal="centerContinuous"/>
      <protection/>
    </xf>
    <xf numFmtId="4" fontId="3" fillId="0" borderId="0" xfId="37" applyNumberFormat="1" applyFont="1" applyBorder="1" applyAlignment="1">
      <alignment horizontal="centerContinuous"/>
      <protection/>
    </xf>
    <xf numFmtId="4" fontId="3" fillId="0" borderId="0" xfId="35" applyNumberFormat="1" applyFont="1" applyBorder="1" applyAlignment="1">
      <alignment horizontal="centerContinuous"/>
      <protection/>
    </xf>
    <xf numFmtId="0" fontId="20" fillId="0" borderId="0" xfId="37" applyFont="1" applyBorder="1">
      <alignment/>
      <protection/>
    </xf>
    <xf numFmtId="0" fontId="3" fillId="0" borderId="0" xfId="37" applyFont="1" applyFill="1" applyBorder="1">
      <alignment/>
      <protection/>
    </xf>
    <xf numFmtId="0" fontId="3" fillId="0" borderId="0" xfId="37" applyFont="1" applyBorder="1">
      <alignment/>
      <protection/>
    </xf>
    <xf numFmtId="0" fontId="6" fillId="0" borderId="13" xfId="35" applyFont="1" applyBorder="1" applyAlignment="1">
      <alignment horizontal="center"/>
      <protection/>
    </xf>
    <xf numFmtId="0" fontId="6" fillId="0" borderId="0" xfId="35" applyFont="1" applyBorder="1" applyAlignment="1">
      <alignment horizontal="center"/>
      <protection/>
    </xf>
    <xf numFmtId="4" fontId="20" fillId="0" borderId="0" xfId="36" applyNumberFormat="1" applyFont="1" applyBorder="1" applyAlignment="1">
      <alignment horizontal="centerContinuous"/>
      <protection/>
    </xf>
    <xf numFmtId="4" fontId="3" fillId="0" borderId="0" xfId="38" applyNumberFormat="1" applyFont="1" applyBorder="1" applyAlignment="1">
      <alignment horizontal="left"/>
      <protection/>
    </xf>
    <xf numFmtId="4" fontId="3" fillId="0" borderId="0" xfId="37" applyNumberFormat="1" applyFont="1" applyBorder="1" applyAlignment="1">
      <alignment horizontal="left"/>
      <protection/>
    </xf>
    <xf numFmtId="4" fontId="3" fillId="0" borderId="0" xfId="35" applyNumberFormat="1" applyFont="1" applyBorder="1">
      <alignment/>
      <protection/>
    </xf>
    <xf numFmtId="0" fontId="0" fillId="0" borderId="0" xfId="55" applyBorder="1" applyAlignment="1">
      <alignment horizontal="centerContinuous"/>
      <protection/>
    </xf>
    <xf numFmtId="0" fontId="0" fillId="0" borderId="15" xfId="55" applyBorder="1">
      <alignment/>
      <protection/>
    </xf>
    <xf numFmtId="0" fontId="0" fillId="0" borderId="16" xfId="55" applyBorder="1">
      <alignment/>
      <protection/>
    </xf>
    <xf numFmtId="0" fontId="0" fillId="0" borderId="17" xfId="55" applyBorder="1">
      <alignment/>
      <protection/>
    </xf>
    <xf numFmtId="0" fontId="10" fillId="0" borderId="0" xfId="35" applyFont="1" applyBorder="1">
      <alignment/>
      <protection/>
    </xf>
    <xf numFmtId="0" fontId="10" fillId="0" borderId="0" xfId="36" applyFont="1" applyFill="1" applyBorder="1" applyAlignment="1">
      <alignment horizontal="center"/>
      <protection/>
    </xf>
    <xf numFmtId="0" fontId="10" fillId="0" borderId="0" xfId="36" applyFont="1" applyBorder="1" applyAlignment="1">
      <alignment horizontal="centerContinuous"/>
      <protection/>
    </xf>
    <xf numFmtId="0" fontId="3" fillId="0" borderId="0" xfId="35" applyFont="1" applyBorder="1" applyAlignment="1">
      <alignment horizontal="center"/>
      <protection/>
    </xf>
    <xf numFmtId="0" fontId="3" fillId="0" borderId="0" xfId="35" applyFont="1" applyBorder="1" applyAlignment="1">
      <alignment/>
      <protection/>
    </xf>
    <xf numFmtId="0" fontId="10" fillId="0" borderId="0" xfId="36" applyFont="1" applyBorder="1" applyAlignment="1">
      <alignment horizontal="center"/>
      <protection/>
    </xf>
    <xf numFmtId="0" fontId="13" fillId="0" borderId="11" xfId="35" applyFont="1" applyFill="1" applyBorder="1" applyAlignment="1">
      <alignment horizontal="center"/>
      <protection/>
    </xf>
    <xf numFmtId="0" fontId="13" fillId="0" borderId="0" xfId="35" applyFont="1" applyFill="1" applyBorder="1" applyAlignment="1">
      <alignment horizontal="center"/>
      <protection/>
    </xf>
    <xf numFmtId="0" fontId="10" fillId="0" borderId="0" xfId="36" applyFont="1" applyBorder="1" applyAlignment="1">
      <alignment horizontal="center"/>
      <protection/>
    </xf>
  </cellXfs>
  <cellStyles count="5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Normal_ASSETAS" xfId="35"/>
    <cellStyle name="Normal_ASSETAS1" xfId="36"/>
    <cellStyle name="Normal_ASSETTL1" xfId="37"/>
    <cellStyle name="Normal_Ισολογισμός 1999 Τελικό" xfId="38"/>
    <cellStyle name="Εισαγωγή" xfId="39"/>
    <cellStyle name="Έλεγχος κελιού" xfId="40"/>
    <cellStyle name="Έμφαση1" xfId="41"/>
    <cellStyle name="Έμφαση2" xfId="42"/>
    <cellStyle name="Έμφαση3" xfId="43"/>
    <cellStyle name="Έμφαση4" xfId="44"/>
    <cellStyle name="Έμφαση5" xfId="45"/>
    <cellStyle name="Έμφαση6" xfId="46"/>
    <cellStyle name="Έξοδος" xfId="47"/>
    <cellStyle name="Επεξηγηματικό κείμενο" xfId="48"/>
    <cellStyle name="Επικεφαλίδα 1" xfId="49"/>
    <cellStyle name="Επικεφαλίδα 2" xfId="50"/>
    <cellStyle name="Επικεφαλίδα 3" xfId="51"/>
    <cellStyle name="Επικεφαλίδα 4" xfId="52"/>
    <cellStyle name="Κακό" xfId="53"/>
    <cellStyle name="Καλό" xfId="54"/>
    <cellStyle name="Κανονικό 2" xfId="55"/>
    <cellStyle name="Comma" xfId="56"/>
    <cellStyle name="Comma [0]" xfId="57"/>
    <cellStyle name="Κόμμα 2" xfId="58"/>
    <cellStyle name="Currency" xfId="59"/>
    <cellStyle name="Currency [0]" xfId="60"/>
    <cellStyle name="Ουδέτερο" xfId="61"/>
    <cellStyle name="Percent" xfId="62"/>
    <cellStyle name="Ποσοστό 2" xfId="63"/>
    <cellStyle name="Ποσοστό 3" xfId="64"/>
    <cellStyle name="Προειδοποιητικό κείμενο" xfId="65"/>
    <cellStyle name="Σημείωση" xfId="66"/>
    <cellStyle name="Συνδεδεμένο κελί" xfId="67"/>
    <cellStyle name="Σύνολο" xfId="68"/>
    <cellStyle name="Τίτλος" xfId="69"/>
    <cellStyle name="Υπολογισμός"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161925</xdr:rowOff>
    </xdr:from>
    <xdr:to>
      <xdr:col>1</xdr:col>
      <xdr:colOff>0</xdr:colOff>
      <xdr:row>59</xdr:row>
      <xdr:rowOff>161925</xdr:rowOff>
    </xdr:to>
    <xdr:sp>
      <xdr:nvSpPr>
        <xdr:cNvPr id="1" name="Text 2"/>
        <xdr:cNvSpPr txBox="1">
          <a:spLocks noChangeArrowheads="1"/>
        </xdr:cNvSpPr>
      </xdr:nvSpPr>
      <xdr:spPr>
        <a:xfrm>
          <a:off x="219075" y="10696575"/>
          <a:ext cx="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Ελέγξαμε τις ανωτέρω Οικονομικές Καταστάσεις καθώς και το σχετικό Προσάρτημα της Ανώνυμης Εταιρείας "Π. Γ. ΝΙΚΑΣ ΑΝΩΝΥΜΟΣ ΒΙΟΜΗΧΑΝΙΚΗ ΕΤΑΙΡΕΙΑ ΑΛΛΑΝΤΟΠΟΙΪΑΣ Α.Β.Ε." της εταιρικής χρήσεως που έληξε την 31η Δεκεμβρίου 1996. Ο έλεγχός μας έγινε σύμφωνα  με τις διατάξεις του άρθρου 37 του κωδ.Ν.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ορθώς το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παραγρ.1 του άρθρου 43α του κωδ.Ν.2190/1920. Από τον παραπάνω έλεγχό μας προέκυψε ότι στους λογαριασμούς του Ενεργητικού "Πελάτες", "Επισφαλείς - Επίδικοι Πελάτες και Χρεώστες"  και " Λοιποί Χρεώστες"  περιλαμβάνονται κονδύλια σε καθυστέρηση πέραν του έτους ή επίδικα, ποσού 400 εκατ. δρχ. περίπου. Για τις απαιτήσεις αυτές έχει σχηματισθεί πρόβλεψη  μέχρι 31/12/1996 ποσού 210 εκατ. δρχ. περίπου, γιατί όπως μας δηλώθηκε, η εταιρεία προσδοκά την είσπραξη μεγάλου μέρους των απαιτήσεων αυτών.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ανωτέρω σημείωσή μας, καθώς και οι σημειώσεις της εταιρείας, την περιουσιακή διάρθρωση και την οικονομική θέση της Εταιρείας κατά την  31η Δεκεμβρίου 1996,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13</xdr:col>
      <xdr:colOff>247650</xdr:colOff>
      <xdr:row>76</xdr:row>
      <xdr:rowOff>133350</xdr:rowOff>
    </xdr:from>
    <xdr:to>
      <xdr:col>18</xdr:col>
      <xdr:colOff>1162050</xdr:colOff>
      <xdr:row>83</xdr:row>
      <xdr:rowOff>38100</xdr:rowOff>
    </xdr:to>
    <xdr:sp>
      <xdr:nvSpPr>
        <xdr:cNvPr id="2" name="Text Box 3"/>
        <xdr:cNvSpPr txBox="1">
          <a:spLocks noChangeArrowheads="1"/>
        </xdr:cNvSpPr>
      </xdr:nvSpPr>
      <xdr:spPr>
        <a:xfrm>
          <a:off x="9944100" y="13763625"/>
          <a:ext cx="6181725" cy="1104900"/>
        </a:xfrm>
        <a:prstGeom prst="rect">
          <a:avLst/>
        </a:prstGeom>
        <a:solidFill>
          <a:srgbClr val="FFFFFF"/>
        </a:solidFill>
        <a:ln w="9525" cmpd="sng">
          <a:noFill/>
        </a:ln>
      </xdr:spPr>
      <xdr:txBody>
        <a:bodyPr vertOverflow="clip" wrap="square" lIns="27432" tIns="22860" rIns="0" bIns="0"/>
        <a:p>
          <a:pPr algn="just">
            <a:defRPr/>
          </a:pPr>
          <a:r>
            <a:rPr lang="en-US" cap="none" sz="1000" b="1" i="0" u="none" baseline="0">
              <a:solidFill>
                <a:srgbClr val="000000"/>
              </a:solidFill>
              <a:latin typeface="Arial"/>
              <a:ea typeface="Arial"/>
              <a:cs typeface="Arial"/>
            </a:rPr>
            <a:t>Σημειώσεις</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Η τελευταία αναπροσαρμογή της αξίας των ακινήτων έγινε στις 31.12.2012 σύμφωνα με τις διατάξεις του Ν. 2065/92. Με τη διαφορά αναπροσαρμογής που</a:t>
          </a:r>
          <a:r>
            <a:rPr lang="en-US" cap="none" sz="1000" b="0" i="0" u="none" baseline="0">
              <a:solidFill>
                <a:srgbClr val="000000"/>
              </a:solidFill>
              <a:latin typeface="Arial"/>
              <a:ea typeface="Arial"/>
              <a:cs typeface="Arial"/>
            </a:rPr>
            <a:t> προέκυψε ποσού Ευρώ 26.304,15 συμψηφίστηκε μέρος ζημιών προηγούμενης χρήσεως.</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Επί των ακινήτων της εταιρείας έχει εγγραφεί προσημείωση υποθήκης ποσού 900 χιλ. Ευρώ, για εξασφάλιση τραπεζικών υποχρεώσεων, ύψους </a:t>
          </a:r>
          <a:r>
            <a:rPr lang="en-US" cap="none" sz="1000" b="0" i="0" u="none" baseline="0">
              <a:solidFill>
                <a:srgbClr val="000000"/>
              </a:solidFill>
              <a:latin typeface="Arial"/>
              <a:ea typeface="Arial"/>
              <a:cs typeface="Arial"/>
            </a:rPr>
            <a:t>768</a:t>
          </a:r>
          <a:r>
            <a:rPr lang="en-US" cap="none" sz="1000" b="0" i="0" u="none" baseline="0">
              <a:solidFill>
                <a:srgbClr val="000000"/>
              </a:solidFill>
              <a:latin typeface="Arial"/>
              <a:ea typeface="Arial"/>
              <a:cs typeface="Arial"/>
            </a:rPr>
            <a:t> χιλ. ευρώ.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Ορισμένα κονδυλια του Ισολογισμού της προηγούμενης χρήσεως αναμορφώθηκαν για να είναι συγκρίσιμα με τα αντίστοιχα της χρήσεως 2012</a:t>
          </a:r>
        </a:p>
      </xdr:txBody>
    </xdr:sp>
    <xdr:clientData/>
  </xdr:twoCellAnchor>
  <xdr:twoCellAnchor>
    <xdr:from>
      <xdr:col>2</xdr:col>
      <xdr:colOff>609600</xdr:colOff>
      <xdr:row>146</xdr:row>
      <xdr:rowOff>47625</xdr:rowOff>
    </xdr:from>
    <xdr:to>
      <xdr:col>5</xdr:col>
      <xdr:colOff>66675</xdr:colOff>
      <xdr:row>150</xdr:row>
      <xdr:rowOff>152400</xdr:rowOff>
    </xdr:to>
    <xdr:pic>
      <xdr:nvPicPr>
        <xdr:cNvPr id="3" name="Εικόνα 2" descr="logo sol el 2010"/>
        <xdr:cNvPicPr preferRelativeResize="1">
          <a:picLocks noChangeAspect="1"/>
        </xdr:cNvPicPr>
      </xdr:nvPicPr>
      <xdr:blipFill>
        <a:blip r:embed="rId1"/>
        <a:stretch>
          <a:fillRect/>
        </a:stretch>
      </xdr:blipFill>
      <xdr:spPr>
        <a:xfrm>
          <a:off x="4171950" y="27203400"/>
          <a:ext cx="1266825" cy="990600"/>
        </a:xfrm>
        <a:prstGeom prst="rect">
          <a:avLst/>
        </a:prstGeom>
        <a:noFill/>
        <a:ln w="9525" cmpd="sng">
          <a:noFill/>
        </a:ln>
      </xdr:spPr>
    </xdr:pic>
    <xdr:clientData/>
  </xdr:twoCellAnchor>
  <xdr:twoCellAnchor>
    <xdr:from>
      <xdr:col>0</xdr:col>
      <xdr:colOff>85725</xdr:colOff>
      <xdr:row>107</xdr:row>
      <xdr:rowOff>123825</xdr:rowOff>
    </xdr:from>
    <xdr:to>
      <xdr:col>18</xdr:col>
      <xdr:colOff>1266825</xdr:colOff>
      <xdr:row>142</xdr:row>
      <xdr:rowOff>133350</xdr:rowOff>
    </xdr:to>
    <xdr:sp>
      <xdr:nvSpPr>
        <xdr:cNvPr id="4" name="TextBox 4"/>
        <xdr:cNvSpPr txBox="1">
          <a:spLocks noChangeArrowheads="1"/>
        </xdr:cNvSpPr>
      </xdr:nvSpPr>
      <xdr:spPr>
        <a:xfrm>
          <a:off x="85725" y="19678650"/>
          <a:ext cx="16144875" cy="6781800"/>
        </a:xfrm>
        <a:prstGeom prst="rect">
          <a:avLst/>
        </a:prstGeom>
        <a:solidFill>
          <a:srgbClr val="FFFFFF"/>
        </a:solidFill>
        <a:ln w="9525" cmpd="sng">
          <a:noFill/>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 Έκθεση επί των Οικονομικών Καταστάσεων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Ελέγξαμε τις ανωτέρω οικονομικές καταστάσεις της Εταιρείας «ΑΣΦΑΛΤΙΚΗ ΑΝΩΝΥΜΟΣ ΒΙΟΜΗΧΑΝΙΚΗ ΚΑΙ ΤΕΧΝΙΚΗ ΕΤΑΙΡΕΙΑ», οι οποίες αποτελούνται από τον ισολογισμό της 31</a:t>
          </a:r>
          <a:r>
            <a:rPr lang="en-US" cap="none" sz="1100" b="0" i="0" u="none" baseline="30000">
              <a:solidFill>
                <a:srgbClr val="000000"/>
              </a:solidFill>
              <a:latin typeface="Arial"/>
              <a:ea typeface="Arial"/>
              <a:cs typeface="Arial"/>
            </a:rPr>
            <a:t>ης</a:t>
          </a:r>
          <a:r>
            <a:rPr lang="en-US" cap="none" sz="1100" b="0" i="0" u="none" baseline="0">
              <a:solidFill>
                <a:srgbClr val="000000"/>
              </a:solidFill>
              <a:latin typeface="Arial"/>
              <a:ea typeface="Arial"/>
              <a:cs typeface="Arial"/>
            </a:rPr>
            <a:t> Δεκεμβρίου 2012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1" i="0" u="none" baseline="0">
              <a:solidFill>
                <a:srgbClr val="000000"/>
              </a:solidFill>
              <a:latin typeface="Arial"/>
              <a:ea typeface="Arial"/>
              <a:cs typeface="Arial"/>
            </a:rPr>
            <a:t>Ευθύνη της Διοίκησης για τις Οικονομικές Καταστάσεις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Arial"/>
              <a:ea typeface="Arial"/>
              <a:cs typeface="Arial"/>
            </a:rPr>
            <a:t>α</a:t>
          </a:r>
          <a:r>
            <a:rPr lang="en-US" cap="none" sz="1100" b="0" i="0" u="none" baseline="0">
              <a:solidFill>
                <a:srgbClr val="000000"/>
              </a:solidFill>
              <a:latin typeface="Arial"/>
              <a:ea typeface="Arial"/>
              <a:cs typeface="Arial"/>
            </a:rPr>
            <a:t> έως και 43</a:t>
          </a:r>
          <a:r>
            <a:rPr lang="en-US" cap="none" sz="1100" b="0" i="0" u="none" baseline="30000">
              <a:solidFill>
                <a:srgbClr val="000000"/>
              </a:solidFill>
              <a:latin typeface="Arial"/>
              <a:ea typeface="Arial"/>
              <a:cs typeface="Arial"/>
            </a:rPr>
            <a:t>γ</a:t>
          </a:r>
          <a:r>
            <a:rPr lang="en-US" cap="none" sz="1100" b="0" i="0" u="none" baseline="0">
              <a:solidFill>
                <a:srgbClr val="000000"/>
              </a:solidFill>
              <a:latin typeface="Arial"/>
              <a:ea typeface="Arial"/>
              <a:cs typeface="Arial"/>
            </a:rPr>
            <a:t> του κωδ. Ν. 2190/1920,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1" i="0" u="none" baseline="0">
              <a:solidFill>
                <a:srgbClr val="000000"/>
              </a:solidFill>
              <a:latin typeface="Arial"/>
              <a:ea typeface="Arial"/>
              <a:cs typeface="Arial"/>
            </a:rPr>
            <a:t>Ευθύνη του Ελεγκτή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Arial"/>
              <a:ea typeface="Arial"/>
              <a:cs typeface="Arial"/>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1" i="0" u="none" baseline="0">
              <a:solidFill>
                <a:srgbClr val="000000"/>
              </a:solidFill>
              <a:latin typeface="Arial"/>
              <a:ea typeface="Arial"/>
              <a:cs typeface="Arial"/>
            </a:rPr>
            <a:t>Βάση για Γνώμη με επιφύλαξη</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Από τον έλεγχό μας προέκυψαν τα εξής :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Στους λογαριασμούς των απαιτήσεων περιλαμβάνονται απαιτήσεις σε καθυστέρηση, βραδέως κινούμενες ή επίδικες για τις οποίες δεν έχει σχηματιστεί, σε αντίθεση με τις λογιστικές αρχές που ορίζονται από το εφαρμοστέο λογιστικό πλαίσιο, πρόσθετη  πρόβλεψη  σε βάρος των αποτελεσμάτων χρήσεως ποσού Ευρώ 1,5 εκατ. περίπου για την ενδεχόμενη ζημία που θα προκύψει κατά τη ρευστοποίησή τους, με συνέπεια τα ίδια κεφάλαια της εταιρείας, οι απαιτήσεις και τα αποτελέσματα των προηγούμενων χρήσεων να εμφανίζονται  ισόποσα αυξημένα.
</a:t>
          </a:r>
          <a:r>
            <a:rPr lang="en-US" cap="none" sz="1100" b="1" i="0" u="none" baseline="0">
              <a:solidFill>
                <a:srgbClr val="000000"/>
              </a:solidFill>
              <a:latin typeface="Arial"/>
              <a:ea typeface="Arial"/>
              <a:cs typeface="Arial"/>
            </a:rPr>
            <a:t> 2) </a:t>
          </a:r>
          <a:r>
            <a:rPr lang="en-US" cap="none" sz="1100" b="0" i="0" u="none" baseline="0">
              <a:solidFill>
                <a:srgbClr val="000000"/>
              </a:solidFill>
              <a:latin typeface="Arial"/>
              <a:ea typeface="Arial"/>
              <a:cs typeface="Arial"/>
            </a:rPr>
            <a:t>Δεν σχηματίστηκε, σε αντίθεση με τις λογιστικές αρχές που ορίζονται από το εφαρμοστέο λογιστικό πλαίσιο, πρόβλεψη ποσού Ευρώ 166 χιλ περίπου, για σωρευμένες πιθανές υποχρεώσεις της εταιρείας, για αποζημίωση του συνόλου του προσωπικού της λόγω εξόδου του από την υπηρεσία για συνταξιοδότηση, με συνέπεια οι προβλέψεις να εμφανίζονται μειωμένες κατά ποσό Ευρώ 166 χιλ. και τα Ίδια Κεφάλαια να εμφανίζονται ισόποσα αυξημένα.  Η παραπάνω πρόβλεψη έπρεπε να επιβαρύνει κατά ποσό Ευρώ 191 χιλιάδες τα αποτελέσματα των προηγούμενων χρήσεων και να ωφελήσει κατά ποσό Ευρώ 25 χιλ. τα αποτελέσματα της χρήσεως 2012.
</a:t>
          </a:r>
          <a:r>
            <a:rPr lang="en-US" cap="none" sz="1100" b="1" i="0" u="none" baseline="0">
              <a:solidFill>
                <a:srgbClr val="000000"/>
              </a:solidFill>
              <a:latin typeface="Arial"/>
              <a:ea typeface="Arial"/>
              <a:cs typeface="Arial"/>
            </a:rPr>
            <a:t>3)</a:t>
          </a:r>
          <a:r>
            <a:rPr lang="en-US" cap="none" sz="1100" b="0" i="0" u="none" baseline="0">
              <a:solidFill>
                <a:srgbClr val="000000"/>
              </a:solidFill>
              <a:latin typeface="Arial"/>
              <a:ea typeface="Arial"/>
              <a:cs typeface="Arial"/>
            </a:rPr>
            <a:t> Σε αντίθεση με τις λογιστικές αρχές που ορίζονται από το εφαρμοστέο λογιστικό πλαίσιο οι αποσβέσεις ορισμένων παγίων στοιχείων έχουν διενεργηθεί με διαφορετικούς (μειωμένους) συντελεστές αποσβέσεων από αυτούς προβλέπονται από τα Ελληνικά Λογιστικά  πρότυπα με συνέπεια το αναπόσβεστο υπόλοιπο των παγίων στοιχείων και τα Ίδια Κεφάλαια να εμφανίζονται αυξημένα κατά  ποσό Ευρώ 70  χιλ περίπου, τα αποτελέσματα της τρέχουσας και των προηγούμενων χρήσεων αυξημένα κατά  ποσό Ευρώ 10 χιλ και 60 χιλ αντίστοιχα.
</a:t>
          </a:r>
          <a:r>
            <a:rPr lang="en-US" cap="none" sz="1100" b="1" i="0" u="none" baseline="0">
              <a:solidFill>
                <a:srgbClr val="000000"/>
              </a:solidFill>
              <a:latin typeface="Arial"/>
              <a:ea typeface="Arial"/>
              <a:cs typeface="Arial"/>
            </a:rPr>
            <a:t>4)</a:t>
          </a:r>
          <a:r>
            <a:rPr lang="en-US" cap="none" sz="1100" b="0" i="0" u="none" baseline="0">
              <a:solidFill>
                <a:srgbClr val="000000"/>
              </a:solidFill>
              <a:latin typeface="Arial"/>
              <a:ea typeface="Arial"/>
              <a:cs typeface="Arial"/>
            </a:rPr>
            <a:t> Οι φορολογικές υποχρεώσεις της εταιρίας δεν έχουν εξεταστεί από τις φορολογικές αρχές για τις χρήσεις από 2010 έως 2011. Ως εκ τούτου τα φορολογικά αποτελέσματα των χρήσεων αυτών δεν έχουν καταστεί οριστικά. Η εταιρία δεν έχει προβεί σε εκτίμηση των πρόσθετων φόρων και των προσαυξήσεων που πιθανόν καταλογιστούν σε μελλοντικό φορολογικό έλεγχο και δεν έχει σχηματίσει σχετική πρόβλεψη για αυτή την ενδεχόμενη υποχρέωση. Από τον έλεγχό μας, δεν έχουμε αποκτήσει εύλογη διασφάλιση σχετικά με την εκτίμηση του ύψους της πρόβλεψης που τυχόν απαιτείται. Επιπλέον για τη χρήση 2011 η εταιρεία δεν έχει αποδεχθεί το φορολογικό έλεγχο των Ορκωτών Ελεγκτών Λογιστών που προβλέπεται από τις διατάξεις του άρθρου 82 παραγρ. 5 Ν. 2238/1994 και υπόκειται στις προβλεπόμενες από το άρθρο αυτό κυρώσεις.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Γνώμη με επιφύλαξη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Κατά τη γνώμη μας, εκτός από τις επιπτώσεις των θεμάτων 1 έως 3 καθώς και την ενδεχόμενη επίπτωση του θέματος 4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«ΑΣΦΑΛΤΙΚΗ ΑΝΩΝΥΜΟΣ ΒΙΟΜΗΧΑΝΙΚΗ ΚΑΙ ΤΕΧΝΙΚΗ ΕΤΑΙΡΕΙΑ» κατά την 31η Δεκεμβρίου 2012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Arial"/>
              <a:ea typeface="Arial"/>
              <a:cs typeface="Arial"/>
            </a:rPr>
            <a:t>α</a:t>
          </a:r>
          <a:r>
            <a:rPr lang="en-US" cap="none" sz="1100" b="0" i="0" u="none" baseline="0">
              <a:solidFill>
                <a:srgbClr val="000000"/>
              </a:solidFill>
              <a:latin typeface="Arial"/>
              <a:ea typeface="Arial"/>
              <a:cs typeface="Arial"/>
            </a:rPr>
            <a:t> έως και 43</a:t>
          </a:r>
          <a:r>
            <a:rPr lang="en-US" cap="none" sz="1100" b="0" i="0" u="none" baseline="30000">
              <a:solidFill>
                <a:srgbClr val="000000"/>
              </a:solidFill>
              <a:latin typeface="Arial"/>
              <a:ea typeface="Arial"/>
              <a:cs typeface="Arial"/>
            </a:rPr>
            <a:t>γ</a:t>
          </a:r>
          <a:r>
            <a:rPr lang="en-US" cap="none" sz="1100" b="0" i="0" u="none" baseline="0">
              <a:solidFill>
                <a:srgbClr val="000000"/>
              </a:solidFill>
              <a:latin typeface="Arial"/>
              <a:ea typeface="Arial"/>
              <a:cs typeface="Arial"/>
            </a:rPr>
            <a:t> του κωδ. Ν. 2190/1920.
</a:t>
          </a:r>
          <a:r>
            <a:rPr lang="en-US" cap="none" sz="1100" b="1" i="0" u="none" baseline="0">
              <a:solidFill>
                <a:srgbClr val="000000"/>
              </a:solidFill>
              <a:latin typeface="Arial"/>
              <a:ea typeface="Arial"/>
              <a:cs typeface="Arial"/>
            </a:rPr>
            <a:t>Έμφαση Θέματος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Εφιστούμε την προσοχή σας στο γεγονός  ότι κατά την 31 Δεκεμβρίου 2012 το σύνολο της αξίας των βραχυπρόθεσμων υποχρεώσεων της εταιρίας υπερβαίνει τη συνολική αξία των κυκλοφορούντων περιουσιακών της στοιχείων με αποτέλεσμα να υπάρχει η πιθανότητα να μην είναι σε θέση να αποπληρώσει μέρος των συμβατικών της υποχρεώσεων. Αυτές οι συνθήκες, που αναφέρονται στην παράγραφο 13 (δ) του προσαρτήματος μαζί με τα μέτρα που θα λάβει η διοίκηση για την επίλυση των προβλημάτων που ανακύπτουν, υποδηλώνουν την ύπαρξη ουσιώδους αβεβαιότητας που μπορεί να εγείρει σημαντική αμφιβολία για την ικανότητα της εταιρίας να συνεχίσει τη δραστηριότητά της.
</a:t>
          </a:r>
          <a:r>
            <a:rPr lang="en-US" cap="none" sz="1100" b="0" i="0" u="none" baseline="0">
              <a:solidFill>
                <a:srgbClr val="000000"/>
              </a:solidFill>
              <a:latin typeface="Arial"/>
              <a:ea typeface="Arial"/>
              <a:cs typeface="Arial"/>
            </a:rPr>
            <a:t> Στη γνώμη μας δεν διατυπώνεται επιφύλαξη σε σχέση με το θέμα αυτό.
</a:t>
          </a:r>
          <a:r>
            <a:rPr lang="en-US" cap="none" sz="1100" b="1" i="0" u="none" baseline="0">
              <a:solidFill>
                <a:srgbClr val="000000"/>
              </a:solidFill>
              <a:latin typeface="Arial"/>
              <a:ea typeface="Arial"/>
              <a:cs typeface="Arial"/>
            </a:rPr>
            <a:t>Αναφορά επί Άλλων Νομικών και Κανονιστικών θεμάτων</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οριζομένων από τα άρθρα 43</a:t>
          </a:r>
          <a:r>
            <a:rPr lang="en-US" cap="none" sz="1100" b="0" i="0" u="none" baseline="30000">
              <a:solidFill>
                <a:srgbClr val="000000"/>
              </a:solidFill>
              <a:latin typeface="Arial"/>
              <a:ea typeface="Arial"/>
              <a:cs typeface="Arial"/>
            </a:rPr>
            <a:t>α</a:t>
          </a:r>
          <a:r>
            <a:rPr lang="en-US" cap="none" sz="1100" b="0" i="0" u="none" baseline="0">
              <a:solidFill>
                <a:srgbClr val="000000"/>
              </a:solidFill>
              <a:latin typeface="Arial"/>
              <a:ea typeface="Arial"/>
              <a:cs typeface="Arial"/>
            </a:rPr>
            <a:t> και 37 του Κ.Ν. 2190/20.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B169"/>
  <sheetViews>
    <sheetView tabSelected="1" zoomScale="70" zoomScaleNormal="70" zoomScaleSheetLayoutView="50" zoomScalePageLayoutView="0" workbookViewId="0" topLeftCell="A86">
      <selection activeCell="K103" sqref="K103"/>
    </sheetView>
  </sheetViews>
  <sheetFormatPr defaultColWidth="9.140625" defaultRowHeight="12.75"/>
  <cols>
    <col min="1" max="1" width="3.28125" style="1" customWidth="1"/>
    <col min="2" max="2" width="50.140625" style="1" customWidth="1"/>
    <col min="3" max="3" width="13.57421875" style="1" bestFit="1" customWidth="1"/>
    <col min="4" max="4" width="0.9921875" style="1" customWidth="1"/>
    <col min="5" max="5" width="12.57421875" style="1" bestFit="1" customWidth="1"/>
    <col min="6" max="6" width="0.9921875" style="1" customWidth="1"/>
    <col min="7" max="7" width="13.8515625" style="1" bestFit="1" customWidth="1"/>
    <col min="8" max="8" width="3.7109375" style="1" customWidth="1"/>
    <col min="9" max="9" width="15.28125" style="1" customWidth="1"/>
    <col min="10" max="10" width="1.1484375" style="1" customWidth="1"/>
    <col min="11" max="11" width="15.00390625" style="1" customWidth="1"/>
    <col min="12" max="12" width="0.9921875" style="1" customWidth="1"/>
    <col min="13" max="13" width="13.8515625" style="1" bestFit="1" customWidth="1"/>
    <col min="14" max="14" width="4.00390625" style="1" customWidth="1"/>
    <col min="15" max="15" width="3.421875" style="1" customWidth="1"/>
    <col min="16" max="16" width="55.28125" style="1" bestFit="1" customWidth="1"/>
    <col min="17" max="17" width="14.140625" style="2" bestFit="1" customWidth="1"/>
    <col min="18" max="18" width="2.140625" style="1" customWidth="1"/>
    <col min="19" max="19" width="19.7109375" style="1" customWidth="1"/>
    <col min="20" max="16384" width="9.140625" style="1" customWidth="1"/>
  </cols>
  <sheetData>
    <row r="1" ht="13.5" thickBot="1"/>
    <row r="2" spans="1:19" s="7" customFormat="1" ht="45">
      <c r="A2" s="3" t="s">
        <v>0</v>
      </c>
      <c r="B2" s="4"/>
      <c r="C2" s="4"/>
      <c r="D2" s="4"/>
      <c r="E2" s="4"/>
      <c r="F2" s="4"/>
      <c r="G2" s="4"/>
      <c r="H2" s="4"/>
      <c r="I2" s="4"/>
      <c r="J2" s="4"/>
      <c r="K2" s="4"/>
      <c r="L2" s="4"/>
      <c r="M2" s="4"/>
      <c r="N2" s="4"/>
      <c r="O2" s="4"/>
      <c r="P2" s="4"/>
      <c r="Q2" s="5"/>
      <c r="R2" s="4"/>
      <c r="S2" s="6"/>
    </row>
    <row r="3" spans="1:20" s="15" customFormat="1" ht="18">
      <c r="A3" s="8" t="s">
        <v>1</v>
      </c>
      <c r="B3" s="9"/>
      <c r="C3" s="10"/>
      <c r="D3" s="11"/>
      <c r="E3" s="11"/>
      <c r="F3" s="11"/>
      <c r="G3" s="11"/>
      <c r="H3" s="11"/>
      <c r="I3" s="11"/>
      <c r="J3" s="11"/>
      <c r="K3" s="11"/>
      <c r="L3" s="11"/>
      <c r="M3" s="11"/>
      <c r="N3" s="11"/>
      <c r="O3" s="11"/>
      <c r="P3" s="11"/>
      <c r="Q3" s="12"/>
      <c r="R3" s="11"/>
      <c r="S3" s="13"/>
      <c r="T3" s="14"/>
    </row>
    <row r="4" spans="1:19" s="15" customFormat="1" ht="18">
      <c r="A4" s="8" t="s">
        <v>2</v>
      </c>
      <c r="B4" s="9"/>
      <c r="C4" s="10"/>
      <c r="D4" s="11"/>
      <c r="E4" s="11"/>
      <c r="F4" s="11"/>
      <c r="G4" s="11"/>
      <c r="H4" s="11"/>
      <c r="I4" s="11"/>
      <c r="J4" s="11"/>
      <c r="K4" s="11"/>
      <c r="L4" s="11"/>
      <c r="M4" s="11"/>
      <c r="N4" s="11"/>
      <c r="O4" s="11"/>
      <c r="P4" s="11"/>
      <c r="Q4" s="12"/>
      <c r="R4" s="11"/>
      <c r="S4" s="13"/>
    </row>
    <row r="5" spans="1:19" s="20" customFormat="1" ht="16.5" thickBot="1">
      <c r="A5" s="16" t="s">
        <v>3</v>
      </c>
      <c r="B5" s="17"/>
      <c r="C5" s="17"/>
      <c r="D5" s="17"/>
      <c r="E5" s="17"/>
      <c r="F5" s="17"/>
      <c r="G5" s="17"/>
      <c r="H5" s="17"/>
      <c r="I5" s="17"/>
      <c r="J5" s="17"/>
      <c r="K5" s="17"/>
      <c r="L5" s="17"/>
      <c r="M5" s="17"/>
      <c r="N5" s="17"/>
      <c r="O5" s="17"/>
      <c r="P5" s="17"/>
      <c r="Q5" s="18"/>
      <c r="R5" s="17"/>
      <c r="S5" s="19"/>
    </row>
    <row r="6" spans="1:19" ht="14.25">
      <c r="A6" s="21"/>
      <c r="B6" s="22"/>
      <c r="C6" s="23" t="s">
        <v>4</v>
      </c>
      <c r="D6" s="24"/>
      <c r="E6" s="24"/>
      <c r="F6" s="24"/>
      <c r="G6" s="24"/>
      <c r="H6" s="22"/>
      <c r="I6" s="25" t="s">
        <v>5</v>
      </c>
      <c r="J6" s="26"/>
      <c r="K6" s="26"/>
      <c r="L6" s="26"/>
      <c r="M6" s="26"/>
      <c r="N6" s="26"/>
      <c r="O6" s="27"/>
      <c r="P6" s="28"/>
      <c r="Q6" s="231" t="s">
        <v>6</v>
      </c>
      <c r="R6" s="231"/>
      <c r="S6" s="29" t="s">
        <v>6</v>
      </c>
    </row>
    <row r="7" spans="1:19" ht="15.75">
      <c r="A7" s="30"/>
      <c r="B7" s="31" t="s">
        <v>7</v>
      </c>
      <c r="C7" s="32" t="s">
        <v>8</v>
      </c>
      <c r="D7" s="33"/>
      <c r="E7" s="33" t="s">
        <v>9</v>
      </c>
      <c r="F7" s="33"/>
      <c r="G7" s="32" t="s">
        <v>10</v>
      </c>
      <c r="H7" s="34"/>
      <c r="I7" s="35" t="s">
        <v>8</v>
      </c>
      <c r="J7" s="36"/>
      <c r="K7" s="36" t="s">
        <v>9</v>
      </c>
      <c r="L7" s="36"/>
      <c r="M7" s="35" t="s">
        <v>10</v>
      </c>
      <c r="N7" s="37"/>
      <c r="P7" s="38" t="s">
        <v>11</v>
      </c>
      <c r="Q7" s="232" t="s">
        <v>12</v>
      </c>
      <c r="R7" s="232"/>
      <c r="S7" s="39" t="s">
        <v>13</v>
      </c>
    </row>
    <row r="8" spans="1:19" ht="12.75">
      <c r="A8" s="40" t="s">
        <v>14</v>
      </c>
      <c r="B8" s="41" t="s">
        <v>15</v>
      </c>
      <c r="C8" s="42"/>
      <c r="D8" s="43"/>
      <c r="E8" s="43"/>
      <c r="F8" s="43"/>
      <c r="G8" s="44"/>
      <c r="H8" s="45"/>
      <c r="I8" s="42"/>
      <c r="J8" s="43"/>
      <c r="K8" s="43"/>
      <c r="L8" s="43"/>
      <c r="M8" s="44"/>
      <c r="N8" s="46"/>
      <c r="O8" s="47" t="s">
        <v>16</v>
      </c>
      <c r="P8" s="45" t="s">
        <v>17</v>
      </c>
      <c r="Q8" s="232" t="s">
        <v>18</v>
      </c>
      <c r="R8" s="232"/>
      <c r="S8" s="39" t="s">
        <v>19</v>
      </c>
    </row>
    <row r="9" spans="1:19" ht="13.5" thickBot="1">
      <c r="A9" s="48" t="s">
        <v>20</v>
      </c>
      <c r="B9" s="49" t="s">
        <v>21</v>
      </c>
      <c r="C9" s="50">
        <v>102327.49</v>
      </c>
      <c r="D9" s="51"/>
      <c r="E9" s="50">
        <v>99523.38</v>
      </c>
      <c r="F9" s="51"/>
      <c r="G9" s="50">
        <f>C9-E9</f>
        <v>2804.1100000000006</v>
      </c>
      <c r="H9" s="52"/>
      <c r="I9" s="50">
        <v>102346.9</v>
      </c>
      <c r="J9" s="51"/>
      <c r="K9" s="50">
        <v>79096.69</v>
      </c>
      <c r="L9" s="51"/>
      <c r="M9" s="50">
        <f>I9-K9</f>
        <v>23250.209999999992</v>
      </c>
      <c r="O9" s="53"/>
      <c r="P9" s="45"/>
      <c r="Q9" s="54"/>
      <c r="R9" s="2"/>
      <c r="S9" s="55"/>
    </row>
    <row r="10" spans="1:19" ht="13.5" thickTop="1">
      <c r="A10" s="40" t="s">
        <v>22</v>
      </c>
      <c r="B10" s="41" t="s">
        <v>23</v>
      </c>
      <c r="C10" s="51"/>
      <c r="D10" s="51"/>
      <c r="E10" s="51"/>
      <c r="F10" s="51"/>
      <c r="G10" s="51"/>
      <c r="H10" s="52"/>
      <c r="I10" s="51"/>
      <c r="J10" s="51"/>
      <c r="K10" s="51"/>
      <c r="L10" s="51"/>
      <c r="M10" s="51"/>
      <c r="O10" s="47" t="s">
        <v>24</v>
      </c>
      <c r="P10" s="56" t="s">
        <v>25</v>
      </c>
      <c r="R10" s="2"/>
      <c r="S10" s="57"/>
    </row>
    <row r="11" spans="1:19" ht="12.75">
      <c r="A11" s="58" t="s">
        <v>26</v>
      </c>
      <c r="B11" s="56" t="s">
        <v>27</v>
      </c>
      <c r="C11" s="51"/>
      <c r="D11" s="51"/>
      <c r="E11" s="51"/>
      <c r="F11" s="51"/>
      <c r="G11" s="51"/>
      <c r="H11" s="52"/>
      <c r="I11" s="51"/>
      <c r="J11" s="51"/>
      <c r="K11" s="51"/>
      <c r="L11" s="51"/>
      <c r="M11" s="51"/>
      <c r="O11" s="53"/>
      <c r="P11" s="59" t="s">
        <v>28</v>
      </c>
      <c r="R11" s="2"/>
      <c r="S11" s="57"/>
    </row>
    <row r="12" spans="1:19" ht="13.5" thickBot="1">
      <c r="A12" s="60" t="s">
        <v>29</v>
      </c>
      <c r="B12" s="59" t="s">
        <v>30</v>
      </c>
      <c r="C12" s="61">
        <v>1704713.32</v>
      </c>
      <c r="D12" s="51"/>
      <c r="E12" s="61">
        <v>0</v>
      </c>
      <c r="F12" s="51"/>
      <c r="G12" s="61">
        <f>C12-E12</f>
        <v>1704713.32</v>
      </c>
      <c r="H12" s="52"/>
      <c r="I12" s="61">
        <v>1685519.28</v>
      </c>
      <c r="J12" s="51"/>
      <c r="K12" s="61">
        <v>0</v>
      </c>
      <c r="L12" s="51"/>
      <c r="M12" s="61">
        <f>I12-K12</f>
        <v>1685519.28</v>
      </c>
      <c r="N12" s="62"/>
      <c r="O12" s="53" t="s">
        <v>29</v>
      </c>
      <c r="P12" s="59" t="s">
        <v>31</v>
      </c>
      <c r="Q12" s="50">
        <v>2437500</v>
      </c>
      <c r="R12" s="51"/>
      <c r="S12" s="63">
        <v>2437500</v>
      </c>
    </row>
    <row r="13" spans="1:19" ht="13.5" thickTop="1">
      <c r="A13" s="60" t="s">
        <v>32</v>
      </c>
      <c r="B13" s="59" t="s">
        <v>33</v>
      </c>
      <c r="C13" s="61">
        <v>2635111.18</v>
      </c>
      <c r="D13" s="51"/>
      <c r="E13" s="61">
        <v>853553.41</v>
      </c>
      <c r="F13" s="51"/>
      <c r="G13" s="61">
        <f>C13-E13</f>
        <v>1781557.77</v>
      </c>
      <c r="H13" s="52"/>
      <c r="I13" s="61">
        <v>2612235.39</v>
      </c>
      <c r="J13" s="51"/>
      <c r="K13" s="61">
        <v>732535.81</v>
      </c>
      <c r="L13" s="51"/>
      <c r="M13" s="61">
        <f>I13-K13</f>
        <v>1879699.58</v>
      </c>
      <c r="N13" s="62"/>
      <c r="O13" s="47" t="s">
        <v>34</v>
      </c>
      <c r="P13" s="56" t="s">
        <v>35</v>
      </c>
      <c r="Q13" s="51"/>
      <c r="R13" s="51"/>
      <c r="S13" s="64"/>
    </row>
    <row r="14" spans="1:19" ht="12.75">
      <c r="A14" s="60" t="s">
        <v>20</v>
      </c>
      <c r="B14" s="59" t="s">
        <v>36</v>
      </c>
      <c r="C14" s="61"/>
      <c r="D14" s="51"/>
      <c r="E14" s="61"/>
      <c r="F14" s="51"/>
      <c r="G14" s="61"/>
      <c r="H14" s="52"/>
      <c r="I14" s="61"/>
      <c r="J14" s="51"/>
      <c r="K14" s="61"/>
      <c r="L14" s="51"/>
      <c r="M14" s="61"/>
      <c r="N14" s="65"/>
      <c r="O14" s="53"/>
      <c r="P14" s="41" t="s">
        <v>37</v>
      </c>
      <c r="Q14" s="51"/>
      <c r="R14" s="51"/>
      <c r="S14" s="64"/>
    </row>
    <row r="15" spans="1:19" ht="12.75">
      <c r="A15" s="60"/>
      <c r="B15" s="59" t="s">
        <v>38</v>
      </c>
      <c r="C15" s="61">
        <v>1260089.71</v>
      </c>
      <c r="D15" s="51"/>
      <c r="E15" s="61">
        <v>1127286.84</v>
      </c>
      <c r="F15" s="51"/>
      <c r="G15" s="61">
        <f>C15-E15</f>
        <v>132802.86999999988</v>
      </c>
      <c r="H15" s="52"/>
      <c r="I15" s="61">
        <v>1262225.14</v>
      </c>
      <c r="J15" s="51"/>
      <c r="K15" s="61">
        <v>1049768.19</v>
      </c>
      <c r="L15" s="51"/>
      <c r="M15" s="61">
        <f>I15-K15</f>
        <v>212456.94999999995</v>
      </c>
      <c r="N15" s="65"/>
      <c r="O15" s="53" t="s">
        <v>39</v>
      </c>
      <c r="P15" s="59" t="s">
        <v>40</v>
      </c>
      <c r="Q15" s="51"/>
      <c r="R15" s="51"/>
      <c r="S15" s="64"/>
    </row>
    <row r="16" spans="1:19" ht="13.5" thickBot="1">
      <c r="A16" s="60" t="s">
        <v>41</v>
      </c>
      <c r="B16" s="59" t="s">
        <v>42</v>
      </c>
      <c r="C16" s="61">
        <v>157424.18</v>
      </c>
      <c r="D16" s="51"/>
      <c r="E16" s="61">
        <v>124237.79</v>
      </c>
      <c r="F16" s="51"/>
      <c r="G16" s="61">
        <f>C16-E16</f>
        <v>33186.39</v>
      </c>
      <c r="H16" s="52"/>
      <c r="I16" s="61">
        <v>289155.96</v>
      </c>
      <c r="J16" s="51"/>
      <c r="K16" s="61">
        <v>157911.19</v>
      </c>
      <c r="L16" s="51"/>
      <c r="M16" s="61">
        <f>I16-K16</f>
        <v>131244.77000000002</v>
      </c>
      <c r="O16" s="53"/>
      <c r="P16" s="59" t="s">
        <v>43</v>
      </c>
      <c r="Q16" s="50">
        <v>139.89</v>
      </c>
      <c r="R16" s="51"/>
      <c r="S16" s="63">
        <v>139.89</v>
      </c>
    </row>
    <row r="17" spans="1:19" ht="13.5" thickTop="1">
      <c r="A17" s="60" t="s">
        <v>44</v>
      </c>
      <c r="B17" s="59" t="s">
        <v>45</v>
      </c>
      <c r="C17" s="61">
        <v>379595.26</v>
      </c>
      <c r="D17" s="51"/>
      <c r="E17" s="61">
        <v>345168.52</v>
      </c>
      <c r="F17" s="51"/>
      <c r="G17" s="61">
        <f>C17-E17</f>
        <v>34426.73999999999</v>
      </c>
      <c r="H17" s="52"/>
      <c r="I17" s="61">
        <v>378077.26</v>
      </c>
      <c r="J17" s="51"/>
      <c r="K17" s="61">
        <v>316098.57</v>
      </c>
      <c r="L17" s="51"/>
      <c r="M17" s="61">
        <f>I17-K17</f>
        <v>61978.69</v>
      </c>
      <c r="N17" s="65"/>
      <c r="O17" s="47" t="s">
        <v>46</v>
      </c>
      <c r="P17" s="56" t="s">
        <v>47</v>
      </c>
      <c r="Q17" s="51"/>
      <c r="R17" s="51"/>
      <c r="S17" s="64"/>
    </row>
    <row r="18" spans="1:19" ht="13.5" thickBot="1">
      <c r="A18" s="30"/>
      <c r="B18" s="56" t="s">
        <v>48</v>
      </c>
      <c r="C18" s="66">
        <f>SUM(C12:C17)</f>
        <v>6136933.649999999</v>
      </c>
      <c r="D18" s="51"/>
      <c r="E18" s="66">
        <f>SUM(E12:E17)</f>
        <v>2450246.56</v>
      </c>
      <c r="F18" s="51"/>
      <c r="G18" s="66">
        <f>SUM(G12:G17)</f>
        <v>3686687.09</v>
      </c>
      <c r="H18" s="52"/>
      <c r="I18" s="66">
        <f>SUM(I12:I17)</f>
        <v>6227213.029999999</v>
      </c>
      <c r="J18" s="51"/>
      <c r="K18" s="66">
        <f>SUM(K12:K17)</f>
        <v>2256313.76</v>
      </c>
      <c r="L18" s="51"/>
      <c r="M18" s="66">
        <f>SUM(M12:M17)</f>
        <v>3970899.2700000005</v>
      </c>
      <c r="O18" s="53" t="s">
        <v>29</v>
      </c>
      <c r="P18" s="1" t="s">
        <v>49</v>
      </c>
      <c r="Q18" s="61">
        <v>243383.1</v>
      </c>
      <c r="R18" s="51"/>
      <c r="S18" s="67">
        <v>243383.1</v>
      </c>
    </row>
    <row r="19" spans="1:19" ht="13.5" thickTop="1">
      <c r="A19" s="30"/>
      <c r="C19" s="51"/>
      <c r="D19" s="51"/>
      <c r="E19" s="51"/>
      <c r="F19" s="51"/>
      <c r="G19" s="51"/>
      <c r="H19" s="52"/>
      <c r="I19" s="51"/>
      <c r="J19" s="51"/>
      <c r="K19" s="51"/>
      <c r="L19" s="51"/>
      <c r="M19" s="51"/>
      <c r="O19" s="53" t="s">
        <v>20</v>
      </c>
      <c r="P19" s="1" t="s">
        <v>50</v>
      </c>
      <c r="Q19" s="61">
        <v>252026.67</v>
      </c>
      <c r="R19" s="51"/>
      <c r="S19" s="67">
        <v>252026.67</v>
      </c>
    </row>
    <row r="20" spans="1:19" ht="12.75">
      <c r="A20" s="58" t="s">
        <v>34</v>
      </c>
      <c r="B20" s="56" t="s">
        <v>51</v>
      </c>
      <c r="C20" s="51"/>
      <c r="D20" s="51"/>
      <c r="E20" s="51"/>
      <c r="F20" s="51"/>
      <c r="G20" s="51"/>
      <c r="H20" s="52"/>
      <c r="I20" s="51"/>
      <c r="J20" s="51"/>
      <c r="K20" s="51"/>
      <c r="L20" s="51"/>
      <c r="M20" s="51"/>
      <c r="N20" s="65"/>
      <c r="O20" s="53" t="s">
        <v>41</v>
      </c>
      <c r="P20" s="1" t="s">
        <v>52</v>
      </c>
      <c r="Q20" s="61">
        <v>272008.35</v>
      </c>
      <c r="R20" s="51"/>
      <c r="S20" s="67">
        <v>272008.35</v>
      </c>
    </row>
    <row r="21" spans="1:19" ht="13.5" thickBot="1">
      <c r="A21" s="68"/>
      <c r="B21" s="45" t="s">
        <v>53</v>
      </c>
      <c r="C21" s="51"/>
      <c r="D21" s="51"/>
      <c r="E21" s="51"/>
      <c r="F21" s="51"/>
      <c r="G21" s="51"/>
      <c r="H21" s="52"/>
      <c r="I21" s="51"/>
      <c r="J21" s="51"/>
      <c r="K21" s="51"/>
      <c r="L21" s="51"/>
      <c r="M21" s="51"/>
      <c r="N21" s="65"/>
      <c r="O21" s="53"/>
      <c r="P21" s="59"/>
      <c r="Q21" s="66">
        <f>SUM(Q18:Q20)</f>
        <v>767418.12</v>
      </c>
      <c r="R21" s="51"/>
      <c r="S21" s="69">
        <f>SUM(S18:S20)</f>
        <v>767418.12</v>
      </c>
    </row>
    <row r="22" spans="1:19" ht="14.25" thickBot="1" thickTop="1">
      <c r="A22" s="30" t="s">
        <v>54</v>
      </c>
      <c r="B22" s="1" t="s">
        <v>55</v>
      </c>
      <c r="C22" s="51"/>
      <c r="D22" s="51"/>
      <c r="E22" s="51"/>
      <c r="F22" s="51"/>
      <c r="G22" s="50">
        <v>18460.68</v>
      </c>
      <c r="H22" s="52"/>
      <c r="I22" s="51"/>
      <c r="J22" s="51"/>
      <c r="K22" s="51"/>
      <c r="L22" s="51"/>
      <c r="M22" s="50">
        <v>16860.68</v>
      </c>
      <c r="N22" s="65"/>
      <c r="O22" s="47" t="s">
        <v>56</v>
      </c>
      <c r="P22" s="56" t="s">
        <v>57</v>
      </c>
      <c r="Q22" s="51"/>
      <c r="R22" s="51"/>
      <c r="S22" s="64"/>
    </row>
    <row r="23" spans="1:19" ht="14.25" thickBot="1" thickTop="1">
      <c r="A23" s="30"/>
      <c r="B23" s="41" t="s">
        <v>58</v>
      </c>
      <c r="C23" s="51"/>
      <c r="D23" s="51"/>
      <c r="E23" s="51"/>
      <c r="F23" s="51"/>
      <c r="G23" s="70">
        <f>+G18+G22</f>
        <v>3705147.77</v>
      </c>
      <c r="H23" s="52"/>
      <c r="I23" s="51"/>
      <c r="J23" s="51"/>
      <c r="K23" s="51"/>
      <c r="L23" s="51"/>
      <c r="M23" s="70">
        <f>+M18+M22</f>
        <v>3987759.9500000007</v>
      </c>
      <c r="N23" s="65"/>
      <c r="O23" s="53" t="s">
        <v>29</v>
      </c>
      <c r="P23" s="59" t="s">
        <v>59</v>
      </c>
      <c r="Q23" s="50">
        <f>Q73</f>
        <v>-1086071.01</v>
      </c>
      <c r="R23" s="71"/>
      <c r="S23" s="63">
        <f>S73</f>
        <v>-600225.3400000001</v>
      </c>
    </row>
    <row r="24" spans="1:19" ht="13.5" thickTop="1">
      <c r="A24" s="58" t="s">
        <v>60</v>
      </c>
      <c r="B24" s="56" t="s">
        <v>61</v>
      </c>
      <c r="C24" s="51"/>
      <c r="D24" s="51"/>
      <c r="E24" s="51"/>
      <c r="F24" s="51"/>
      <c r="G24" s="51"/>
      <c r="H24" s="52"/>
      <c r="I24" s="51"/>
      <c r="J24" s="51"/>
      <c r="K24" s="51"/>
      <c r="L24" s="51"/>
      <c r="M24" s="51"/>
      <c r="S24" s="64"/>
    </row>
    <row r="25" spans="1:19" ht="12.75">
      <c r="A25" s="58" t="s">
        <v>24</v>
      </c>
      <c r="B25" s="56" t="s">
        <v>62</v>
      </c>
      <c r="C25" s="51"/>
      <c r="D25" s="51"/>
      <c r="E25" s="51"/>
      <c r="F25" s="51"/>
      <c r="G25" s="51"/>
      <c r="H25" s="52"/>
      <c r="I25" s="51"/>
      <c r="J25" s="51"/>
      <c r="K25" s="51"/>
      <c r="L25" s="51"/>
      <c r="M25" s="51"/>
      <c r="O25" s="47" t="s">
        <v>63</v>
      </c>
      <c r="P25" s="56" t="s">
        <v>64</v>
      </c>
      <c r="Q25" s="51"/>
      <c r="R25" s="51"/>
      <c r="S25" s="64"/>
    </row>
    <row r="26" spans="1:19" ht="13.5" thickBot="1">
      <c r="A26" s="60" t="s">
        <v>29</v>
      </c>
      <c r="B26" s="59" t="s">
        <v>65</v>
      </c>
      <c r="C26" s="51"/>
      <c r="D26" s="51"/>
      <c r="E26" s="51"/>
      <c r="F26" s="51"/>
      <c r="G26" s="61">
        <v>10144.98</v>
      </c>
      <c r="H26" s="52"/>
      <c r="I26" s="51"/>
      <c r="J26" s="51"/>
      <c r="K26" s="51"/>
      <c r="L26" s="51"/>
      <c r="M26" s="61">
        <v>12358.38</v>
      </c>
      <c r="O26" s="53" t="s">
        <v>29</v>
      </c>
      <c r="P26" s="59" t="s">
        <v>66</v>
      </c>
      <c r="Q26" s="50">
        <v>0</v>
      </c>
      <c r="R26" s="71"/>
      <c r="S26" s="63">
        <v>315000</v>
      </c>
    </row>
    <row r="27" spans="1:19" ht="13.5" thickTop="1">
      <c r="A27" s="60" t="s">
        <v>20</v>
      </c>
      <c r="B27" s="59" t="s">
        <v>67</v>
      </c>
      <c r="C27" s="51"/>
      <c r="D27" s="51"/>
      <c r="E27" s="51"/>
      <c r="F27" s="51"/>
      <c r="G27" s="61"/>
      <c r="H27" s="52"/>
      <c r="I27" s="51"/>
      <c r="J27" s="51"/>
      <c r="K27" s="51"/>
      <c r="L27" s="51"/>
      <c r="M27" s="61"/>
      <c r="O27" s="53"/>
      <c r="P27" s="59"/>
      <c r="Q27" s="51"/>
      <c r="R27" s="51"/>
      <c r="S27" s="64"/>
    </row>
    <row r="28" spans="1:19" ht="13.5" thickBot="1">
      <c r="A28" s="48"/>
      <c r="B28" s="59" t="s">
        <v>68</v>
      </c>
      <c r="C28" s="51"/>
      <c r="D28" s="51"/>
      <c r="E28" s="51"/>
      <c r="F28" s="51"/>
      <c r="G28" s="61">
        <v>280931.11</v>
      </c>
      <c r="H28" s="52"/>
      <c r="I28" s="51"/>
      <c r="J28" s="51"/>
      <c r="K28" s="51"/>
      <c r="L28" s="51"/>
      <c r="M28" s="61">
        <v>302570.77</v>
      </c>
      <c r="N28" s="65"/>
      <c r="P28" s="41" t="s">
        <v>69</v>
      </c>
      <c r="Q28" s="70">
        <f>+Q12+Q16+Q21+Q23+Q26</f>
        <v>2118987</v>
      </c>
      <c r="R28" s="51"/>
      <c r="S28" s="72">
        <f>+S12+S16+S21+S23+S26</f>
        <v>2919832.67</v>
      </c>
    </row>
    <row r="29" spans="1:19" ht="14.25" thickBot="1" thickTop="1">
      <c r="A29" s="60"/>
      <c r="B29" s="59"/>
      <c r="C29" s="51"/>
      <c r="D29" s="51"/>
      <c r="E29" s="51"/>
      <c r="F29" s="51"/>
      <c r="G29" s="66">
        <f>SUM(G26:G28)</f>
        <v>291076.08999999997</v>
      </c>
      <c r="H29" s="52"/>
      <c r="I29" s="51"/>
      <c r="J29" s="51"/>
      <c r="K29" s="51"/>
      <c r="L29" s="51"/>
      <c r="M29" s="66">
        <f>SUM(M26:M28)</f>
        <v>314929.15</v>
      </c>
      <c r="N29" s="65"/>
      <c r="S29" s="64"/>
    </row>
    <row r="30" spans="1:19" ht="13.5" thickTop="1">
      <c r="A30" s="58" t="s">
        <v>26</v>
      </c>
      <c r="B30" s="56" t="s">
        <v>70</v>
      </c>
      <c r="C30" s="51"/>
      <c r="D30" s="51"/>
      <c r="E30" s="51"/>
      <c r="F30" s="51"/>
      <c r="G30" s="51"/>
      <c r="H30" s="52"/>
      <c r="I30" s="51"/>
      <c r="J30" s="51"/>
      <c r="K30" s="51"/>
      <c r="L30" s="51"/>
      <c r="M30" s="51"/>
      <c r="N30" s="65"/>
      <c r="O30" s="47" t="s">
        <v>71</v>
      </c>
      <c r="P30" s="45" t="s">
        <v>72</v>
      </c>
      <c r="Q30" s="51"/>
      <c r="S30" s="73"/>
    </row>
    <row r="31" spans="1:19" ht="12.75">
      <c r="A31" s="60" t="s">
        <v>29</v>
      </c>
      <c r="B31" s="59" t="s">
        <v>73</v>
      </c>
      <c r="C31" s="51"/>
      <c r="D31" s="51"/>
      <c r="E31" s="51"/>
      <c r="F31" s="51"/>
      <c r="G31" s="61">
        <v>1138970.71</v>
      </c>
      <c r="H31" s="52"/>
      <c r="I31" s="51"/>
      <c r="J31" s="51"/>
      <c r="K31" s="51"/>
      <c r="L31" s="51"/>
      <c r="M31" s="61">
        <v>958170.8700000001</v>
      </c>
      <c r="N31" s="65"/>
      <c r="O31" s="47" t="s">
        <v>24</v>
      </c>
      <c r="P31" s="45" t="s">
        <v>74</v>
      </c>
      <c r="Q31" s="74"/>
      <c r="S31" s="73"/>
    </row>
    <row r="32" spans="1:19" ht="12.75">
      <c r="A32" s="60" t="s">
        <v>32</v>
      </c>
      <c r="B32" s="59" t="s">
        <v>75</v>
      </c>
      <c r="C32" s="51"/>
      <c r="D32" s="51"/>
      <c r="E32" s="51"/>
      <c r="F32" s="51"/>
      <c r="G32" s="61">
        <v>0</v>
      </c>
      <c r="H32" s="52"/>
      <c r="I32" s="51"/>
      <c r="J32" s="51"/>
      <c r="K32" s="51"/>
      <c r="L32" s="51"/>
      <c r="M32" s="61">
        <v>57248.89</v>
      </c>
      <c r="N32" s="65"/>
      <c r="O32" s="1">
        <v>1</v>
      </c>
      <c r="P32" s="1" t="s">
        <v>76</v>
      </c>
      <c r="Q32" s="61">
        <v>0</v>
      </c>
      <c r="R32" s="51"/>
      <c r="S32" s="67">
        <v>500000</v>
      </c>
    </row>
    <row r="33" spans="1:19" ht="12.75">
      <c r="A33" s="60" t="s">
        <v>77</v>
      </c>
      <c r="B33" s="59" t="s">
        <v>78</v>
      </c>
      <c r="C33" s="51"/>
      <c r="D33" s="51"/>
      <c r="E33" s="51"/>
      <c r="F33" s="51"/>
      <c r="G33" s="61">
        <v>39104.38</v>
      </c>
      <c r="H33" s="52"/>
      <c r="I33" s="51"/>
      <c r="J33" s="51"/>
      <c r="K33" s="51"/>
      <c r="L33" s="51"/>
      <c r="M33" s="61">
        <v>49925.68</v>
      </c>
      <c r="N33" s="65"/>
      <c r="O33" s="1">
        <v>2</v>
      </c>
      <c r="P33" s="1" t="s">
        <v>79</v>
      </c>
      <c r="Q33" s="61">
        <v>77608</v>
      </c>
      <c r="R33" s="51"/>
      <c r="S33" s="67">
        <v>188608.52</v>
      </c>
    </row>
    <row r="34" spans="1:19" ht="12.75">
      <c r="A34" s="60" t="s">
        <v>80</v>
      </c>
      <c r="B34" s="59" t="s">
        <v>81</v>
      </c>
      <c r="C34" s="51"/>
      <c r="D34" s="51"/>
      <c r="E34" s="51"/>
      <c r="F34" s="51"/>
      <c r="G34" s="61">
        <v>258851.43</v>
      </c>
      <c r="H34" s="52"/>
      <c r="I34" s="51"/>
      <c r="J34" s="51"/>
      <c r="K34" s="51"/>
      <c r="L34" s="51"/>
      <c r="M34" s="61">
        <v>187737.30000000005</v>
      </c>
      <c r="N34" s="65"/>
      <c r="O34" s="1">
        <v>8</v>
      </c>
      <c r="P34" s="1" t="s">
        <v>82</v>
      </c>
      <c r="Q34" s="61">
        <v>6700</v>
      </c>
      <c r="R34" s="51"/>
      <c r="S34" s="67">
        <v>56700</v>
      </c>
    </row>
    <row r="35" spans="1:19" ht="13.5" thickBot="1">
      <c r="A35" s="60" t="s">
        <v>83</v>
      </c>
      <c r="B35" s="59" t="s">
        <v>84</v>
      </c>
      <c r="C35" s="51"/>
      <c r="D35" s="51"/>
      <c r="E35" s="51"/>
      <c r="F35" s="51"/>
      <c r="G35" s="61">
        <v>259737.48</v>
      </c>
      <c r="H35" s="52"/>
      <c r="I35" s="51"/>
      <c r="J35" s="51"/>
      <c r="K35" s="51"/>
      <c r="L35" s="51"/>
      <c r="M35" s="61">
        <v>907511.17</v>
      </c>
      <c r="N35" s="65"/>
      <c r="Q35" s="66">
        <f>SUM(Q32:Q34)</f>
        <v>84308</v>
      </c>
      <c r="R35" s="51"/>
      <c r="S35" s="69">
        <f>SUM(S32:S34)</f>
        <v>745308.52</v>
      </c>
    </row>
    <row r="36" spans="1:19" ht="13.5" thickTop="1">
      <c r="A36" s="60" t="s">
        <v>85</v>
      </c>
      <c r="B36" s="59" t="s">
        <v>86</v>
      </c>
      <c r="C36" s="51"/>
      <c r="D36" s="51"/>
      <c r="E36" s="61">
        <v>2091408.03</v>
      </c>
      <c r="F36" s="51"/>
      <c r="G36" s="51"/>
      <c r="H36" s="52"/>
      <c r="I36" s="51"/>
      <c r="J36" s="51"/>
      <c r="K36" s="61">
        <v>2091408.03</v>
      </c>
      <c r="L36" s="51"/>
      <c r="M36" s="51"/>
      <c r="N36" s="65"/>
      <c r="O36" s="47" t="s">
        <v>71</v>
      </c>
      <c r="P36" s="45" t="s">
        <v>72</v>
      </c>
      <c r="Q36" s="51"/>
      <c r="R36" s="51"/>
      <c r="S36" s="64"/>
    </row>
    <row r="37" spans="1:19" ht="12.75">
      <c r="A37" s="48"/>
      <c r="B37" s="59" t="s">
        <v>87</v>
      </c>
      <c r="C37" s="51"/>
      <c r="D37" s="51"/>
      <c r="E37" s="75">
        <v>975511.67</v>
      </c>
      <c r="F37" s="51"/>
      <c r="G37" s="76">
        <f>E36-E37</f>
        <v>1115896.3599999999</v>
      </c>
      <c r="H37" s="52"/>
      <c r="I37" s="51"/>
      <c r="J37" s="51"/>
      <c r="K37" s="75">
        <v>975511.6699999999</v>
      </c>
      <c r="L37" s="51"/>
      <c r="M37" s="76">
        <f>K36-K37</f>
        <v>1115896.36</v>
      </c>
      <c r="N37" s="65"/>
      <c r="O37" s="47" t="s">
        <v>26</v>
      </c>
      <c r="P37" s="45" t="s">
        <v>88</v>
      </c>
      <c r="Q37" s="51"/>
      <c r="R37" s="51"/>
      <c r="S37" s="64"/>
    </row>
    <row r="38" spans="1:19" ht="12.75">
      <c r="A38" s="60" t="s">
        <v>89</v>
      </c>
      <c r="B38" s="59" t="s">
        <v>90</v>
      </c>
      <c r="C38" s="51"/>
      <c r="D38" s="51"/>
      <c r="E38" s="51"/>
      <c r="F38" s="51"/>
      <c r="G38" s="51">
        <v>50323.159999999996</v>
      </c>
      <c r="H38" s="52"/>
      <c r="I38" s="51"/>
      <c r="J38" s="51"/>
      <c r="K38" s="51"/>
      <c r="L38" s="51"/>
      <c r="M38" s="51">
        <v>52832.67</v>
      </c>
      <c r="N38" s="65"/>
      <c r="O38" s="53" t="s">
        <v>29</v>
      </c>
      <c r="P38" s="1" t="s">
        <v>91</v>
      </c>
      <c r="Q38" s="61">
        <v>2068580.21</v>
      </c>
      <c r="R38" s="51"/>
      <c r="S38" s="67">
        <v>1687331.69</v>
      </c>
    </row>
    <row r="39" spans="1:19" ht="12.75">
      <c r="A39" s="60" t="s">
        <v>92</v>
      </c>
      <c r="B39" s="59" t="s">
        <v>93</v>
      </c>
      <c r="C39" s="51"/>
      <c r="D39" s="51"/>
      <c r="E39" s="61"/>
      <c r="F39" s="51"/>
      <c r="G39" s="77">
        <v>841.19</v>
      </c>
      <c r="H39" s="52"/>
      <c r="I39" s="51"/>
      <c r="J39" s="51"/>
      <c r="K39" s="61"/>
      <c r="L39" s="51"/>
      <c r="M39" s="77">
        <v>2382.4</v>
      </c>
      <c r="N39" s="65"/>
      <c r="O39" s="53" t="s">
        <v>94</v>
      </c>
      <c r="P39" s="59" t="s">
        <v>95</v>
      </c>
      <c r="Q39" s="61">
        <v>93853.03</v>
      </c>
      <c r="R39" s="51"/>
      <c r="S39" s="67">
        <v>216460.58</v>
      </c>
    </row>
    <row r="40" spans="1:19" ht="12.75">
      <c r="A40" s="48"/>
      <c r="B40" s="59"/>
      <c r="D40" s="51"/>
      <c r="E40" s="51"/>
      <c r="F40" s="51"/>
      <c r="G40" s="78">
        <f>SUM(G31:G39)</f>
        <v>2863724.7099999995</v>
      </c>
      <c r="H40" s="52"/>
      <c r="J40" s="51"/>
      <c r="K40" s="51"/>
      <c r="L40" s="51"/>
      <c r="M40" s="78">
        <f>SUM(M31:M39)</f>
        <v>3331705.3400000003</v>
      </c>
      <c r="N40" s="65"/>
      <c r="O40" s="53" t="s">
        <v>32</v>
      </c>
      <c r="P40" s="1" t="s">
        <v>96</v>
      </c>
      <c r="Q40" s="61">
        <v>315733.03</v>
      </c>
      <c r="R40" s="51"/>
      <c r="S40" s="67">
        <v>1024216.02</v>
      </c>
    </row>
    <row r="41" spans="1:19" ht="12.75">
      <c r="A41" s="58" t="s">
        <v>46</v>
      </c>
      <c r="B41" s="56" t="s">
        <v>97</v>
      </c>
      <c r="C41" s="51"/>
      <c r="D41" s="51"/>
      <c r="E41" s="51"/>
      <c r="F41" s="51"/>
      <c r="G41" s="51"/>
      <c r="H41" s="52"/>
      <c r="I41" s="51"/>
      <c r="J41" s="51"/>
      <c r="K41" s="51"/>
      <c r="L41" s="51"/>
      <c r="M41" s="51"/>
      <c r="O41" s="53" t="s">
        <v>20</v>
      </c>
      <c r="P41" s="1" t="s">
        <v>98</v>
      </c>
      <c r="Q41" s="61">
        <v>242358.68</v>
      </c>
      <c r="R41" s="51"/>
      <c r="S41" s="67">
        <v>100400.37</v>
      </c>
    </row>
    <row r="42" spans="1:19" ht="12.75">
      <c r="A42" s="60" t="s">
        <v>29</v>
      </c>
      <c r="B42" s="59" t="s">
        <v>99</v>
      </c>
      <c r="C42" s="51"/>
      <c r="D42" s="51"/>
      <c r="E42" s="51"/>
      <c r="F42" s="51"/>
      <c r="G42" s="61">
        <v>5106.4</v>
      </c>
      <c r="H42" s="52"/>
      <c r="I42" s="51"/>
      <c r="J42" s="51"/>
      <c r="K42" s="51"/>
      <c r="L42" s="51"/>
      <c r="M42" s="61">
        <v>14232.01</v>
      </c>
      <c r="O42" s="53" t="s">
        <v>41</v>
      </c>
      <c r="P42" s="1" t="s">
        <v>100</v>
      </c>
      <c r="Q42" s="61">
        <v>258058.71</v>
      </c>
      <c r="R42" s="51"/>
      <c r="S42" s="67">
        <v>170170.89</v>
      </c>
    </row>
    <row r="43" spans="1:19" ht="12.75">
      <c r="A43" s="60" t="s">
        <v>32</v>
      </c>
      <c r="B43" s="59" t="s">
        <v>101</v>
      </c>
      <c r="C43" s="51"/>
      <c r="D43" s="51"/>
      <c r="E43" s="51"/>
      <c r="F43" s="51"/>
      <c r="G43" s="75">
        <v>30577.37</v>
      </c>
      <c r="H43" s="52"/>
      <c r="I43" s="51"/>
      <c r="J43" s="51"/>
      <c r="K43" s="51"/>
      <c r="L43" s="51"/>
      <c r="M43" s="75">
        <v>82260.3</v>
      </c>
      <c r="O43" s="53" t="s">
        <v>44</v>
      </c>
      <c r="P43" s="1" t="s">
        <v>102</v>
      </c>
      <c r="Q43" s="61">
        <v>147306.15</v>
      </c>
      <c r="R43" s="51"/>
      <c r="S43" s="67">
        <v>136149.7</v>
      </c>
    </row>
    <row r="44" spans="1:19" ht="13.5" thickBot="1">
      <c r="A44" s="30"/>
      <c r="C44" s="51"/>
      <c r="D44" s="51"/>
      <c r="E44" s="51"/>
      <c r="F44" s="51"/>
      <c r="G44" s="66">
        <f>SUM(G42:G43)</f>
        <v>35683.77</v>
      </c>
      <c r="H44" s="52"/>
      <c r="I44" s="51"/>
      <c r="J44" s="51"/>
      <c r="K44" s="51"/>
      <c r="L44" s="51"/>
      <c r="M44" s="66">
        <f>SUM(M42:M43)</f>
        <v>96492.31</v>
      </c>
      <c r="N44" s="65"/>
      <c r="O44" s="53" t="s">
        <v>54</v>
      </c>
      <c r="P44" s="1" t="s">
        <v>103</v>
      </c>
      <c r="Q44" s="61">
        <v>660998.78</v>
      </c>
      <c r="R44" s="51"/>
      <c r="S44" s="67">
        <v>155442.26</v>
      </c>
    </row>
    <row r="45" spans="1:19" ht="14.25" thickBot="1" thickTop="1">
      <c r="A45" s="30"/>
      <c r="B45" s="41" t="s">
        <v>104</v>
      </c>
      <c r="C45" s="51"/>
      <c r="D45" s="51"/>
      <c r="E45" s="51"/>
      <c r="F45" s="51"/>
      <c r="G45" s="70">
        <f>+G29+G40+G44</f>
        <v>3190484.5699999994</v>
      </c>
      <c r="H45" s="52"/>
      <c r="I45" s="51"/>
      <c r="J45" s="51"/>
      <c r="K45" s="51"/>
      <c r="L45" s="51"/>
      <c r="M45" s="70">
        <f>+M29+M40+M44</f>
        <v>3743126.8000000003</v>
      </c>
      <c r="N45" s="65"/>
      <c r="O45" s="53" t="s">
        <v>85</v>
      </c>
      <c r="P45" s="1" t="s">
        <v>105</v>
      </c>
      <c r="Q45" s="61">
        <v>81084.28</v>
      </c>
      <c r="R45" s="51"/>
      <c r="S45" s="67">
        <v>96084.28</v>
      </c>
    </row>
    <row r="46" spans="1:19" ht="13.5" thickTop="1">
      <c r="A46" s="48"/>
      <c r="N46" s="65"/>
      <c r="O46" s="53" t="s">
        <v>89</v>
      </c>
      <c r="P46" s="1" t="s">
        <v>106</v>
      </c>
      <c r="Q46" s="75">
        <v>820474.24</v>
      </c>
      <c r="R46" s="51"/>
      <c r="S46" s="79">
        <v>495389.43</v>
      </c>
    </row>
    <row r="47" spans="1:19" ht="13.5" thickBot="1">
      <c r="A47" s="48"/>
      <c r="N47" s="65"/>
      <c r="O47" s="53"/>
      <c r="P47" s="56"/>
      <c r="Q47" s="66">
        <f>SUM(Q38:Q46)</f>
        <v>4688447.109999999</v>
      </c>
      <c r="R47" s="51"/>
      <c r="S47" s="69">
        <f>SUM(S38:S46)</f>
        <v>4081645.2200000007</v>
      </c>
    </row>
    <row r="48" spans="1:19" ht="13.5" thickTop="1">
      <c r="A48" s="48"/>
      <c r="N48" s="65"/>
      <c r="O48" s="53"/>
      <c r="P48" s="56"/>
      <c r="Q48" s="51"/>
      <c r="R48" s="51"/>
      <c r="S48" s="64"/>
    </row>
    <row r="49" spans="1:19" ht="13.5" thickBot="1">
      <c r="A49" s="48"/>
      <c r="N49" s="65"/>
      <c r="O49" s="53"/>
      <c r="P49" s="56" t="s">
        <v>107</v>
      </c>
      <c r="Q49" s="70">
        <f>Q47+Q35</f>
        <v>4772755.109999999</v>
      </c>
      <c r="R49" s="51"/>
      <c r="S49" s="72">
        <f>S47+S35</f>
        <v>4826953.74</v>
      </c>
    </row>
    <row r="50" spans="1:19" ht="13.5" thickTop="1">
      <c r="A50" s="58" t="s">
        <v>108</v>
      </c>
      <c r="B50" s="56" t="s">
        <v>109</v>
      </c>
      <c r="C50" s="51"/>
      <c r="D50" s="51"/>
      <c r="E50" s="51"/>
      <c r="F50" s="51"/>
      <c r="G50" s="51"/>
      <c r="H50" s="52"/>
      <c r="I50" s="51"/>
      <c r="J50" s="51"/>
      <c r="K50" s="51"/>
      <c r="L50" s="51"/>
      <c r="M50" s="51"/>
      <c r="S50" s="64"/>
    </row>
    <row r="51" spans="1:19" ht="12.75">
      <c r="A51" s="60" t="s">
        <v>29</v>
      </c>
      <c r="B51" s="59" t="s">
        <v>110</v>
      </c>
      <c r="C51" s="51"/>
      <c r="D51" s="51"/>
      <c r="E51" s="51"/>
      <c r="F51" s="51"/>
      <c r="G51" s="51">
        <v>7936.35</v>
      </c>
      <c r="H51" s="52"/>
      <c r="I51" s="51"/>
      <c r="J51" s="51"/>
      <c r="K51" s="51"/>
      <c r="L51" s="51"/>
      <c r="M51" s="51">
        <v>3669.28</v>
      </c>
      <c r="O51" s="47"/>
      <c r="P51" s="56"/>
      <c r="Q51" s="51"/>
      <c r="R51" s="51"/>
      <c r="S51" s="64"/>
    </row>
    <row r="52" spans="1:19" ht="12.75">
      <c r="A52" s="60" t="s">
        <v>39</v>
      </c>
      <c r="B52" s="59" t="s">
        <v>111</v>
      </c>
      <c r="C52" s="51"/>
      <c r="D52" s="51"/>
      <c r="E52" s="51"/>
      <c r="F52" s="51"/>
      <c r="G52" s="80">
        <v>481.75</v>
      </c>
      <c r="H52" s="52"/>
      <c r="I52" s="51"/>
      <c r="J52" s="51"/>
      <c r="K52" s="51"/>
      <c r="L52" s="51"/>
      <c r="M52" s="80">
        <v>0</v>
      </c>
      <c r="O52" s="47" t="s">
        <v>60</v>
      </c>
      <c r="P52" s="56" t="s">
        <v>112</v>
      </c>
      <c r="Q52" s="51"/>
      <c r="R52" s="51"/>
      <c r="S52" s="64"/>
    </row>
    <row r="53" spans="1:19" ht="13.5" thickBot="1">
      <c r="A53" s="60"/>
      <c r="B53" s="59"/>
      <c r="C53" s="51"/>
      <c r="D53" s="51"/>
      <c r="E53" s="51"/>
      <c r="F53" s="51"/>
      <c r="G53" s="70">
        <f>G52+G51</f>
        <v>8418.1</v>
      </c>
      <c r="H53" s="52"/>
      <c r="I53" s="51"/>
      <c r="J53" s="51"/>
      <c r="K53" s="51"/>
      <c r="L53" s="51"/>
      <c r="M53" s="70">
        <f>M51</f>
        <v>3669.28</v>
      </c>
      <c r="O53" s="53" t="s">
        <v>39</v>
      </c>
      <c r="P53" s="1" t="s">
        <v>113</v>
      </c>
      <c r="Q53" s="50">
        <v>15112.44</v>
      </c>
      <c r="R53" s="51"/>
      <c r="S53" s="63">
        <v>11019.83</v>
      </c>
    </row>
    <row r="54" spans="1:19" ht="13.5" thickTop="1">
      <c r="A54" s="30"/>
      <c r="C54" s="51"/>
      <c r="D54" s="51"/>
      <c r="E54" s="51"/>
      <c r="F54" s="51"/>
      <c r="G54" s="51"/>
      <c r="H54" s="51"/>
      <c r="I54" s="51"/>
      <c r="J54" s="51"/>
      <c r="K54" s="51"/>
      <c r="L54" s="51"/>
      <c r="M54" s="51"/>
      <c r="N54" s="65"/>
      <c r="O54" s="53"/>
      <c r="Q54" s="61"/>
      <c r="R54" s="51"/>
      <c r="S54" s="67"/>
    </row>
    <row r="55" spans="1:19" ht="13.5" thickBot="1">
      <c r="A55" s="81"/>
      <c r="B55" s="82" t="s">
        <v>114</v>
      </c>
      <c r="C55" s="51"/>
      <c r="D55" s="51"/>
      <c r="E55" s="51"/>
      <c r="F55" s="51"/>
      <c r="G55" s="70">
        <f>+G9+G23+G45+G53</f>
        <v>6906854.549999999</v>
      </c>
      <c r="H55" s="52"/>
      <c r="I55" s="51"/>
      <c r="J55" s="51"/>
      <c r="K55" s="51"/>
      <c r="L55" s="51"/>
      <c r="M55" s="70">
        <f>+M9+M23+M45+M53</f>
        <v>7757806.240000001</v>
      </c>
      <c r="N55" s="65"/>
      <c r="O55" s="83"/>
      <c r="P55" s="82" t="s">
        <v>115</v>
      </c>
      <c r="Q55" s="70">
        <f>+Q28+Q49+Q53</f>
        <v>6906854.55</v>
      </c>
      <c r="R55" s="51"/>
      <c r="S55" s="72">
        <f>+S28+S49+S53</f>
        <v>7757806.24</v>
      </c>
    </row>
    <row r="56" spans="1:19" ht="13.5" thickTop="1">
      <c r="A56" s="30"/>
      <c r="C56" s="51"/>
      <c r="D56" s="51"/>
      <c r="E56" s="51"/>
      <c r="F56" s="51"/>
      <c r="G56" s="84" t="str">
        <f>IF(G55=Q55," ",G55-Q55)</f>
        <v> </v>
      </c>
      <c r="H56" s="52"/>
      <c r="I56" s="51"/>
      <c r="J56" s="51"/>
      <c r="K56" s="51"/>
      <c r="L56" s="51"/>
      <c r="M56" s="84" t="str">
        <f>IF(M55=S55," ",M55-S55)</f>
        <v> </v>
      </c>
      <c r="N56" s="65"/>
      <c r="O56" s="83"/>
      <c r="P56" s="82"/>
      <c r="Q56" s="51"/>
      <c r="R56" s="51"/>
      <c r="S56" s="64"/>
    </row>
    <row r="57" spans="1:19" ht="12.75">
      <c r="A57" s="30"/>
      <c r="B57" s="45" t="s">
        <v>116</v>
      </c>
      <c r="C57" s="51"/>
      <c r="D57" s="51"/>
      <c r="E57" s="51"/>
      <c r="F57" s="51"/>
      <c r="G57" s="52"/>
      <c r="H57" s="52"/>
      <c r="I57" s="51"/>
      <c r="J57" s="51"/>
      <c r="K57" s="51"/>
      <c r="L57" s="51"/>
      <c r="M57" s="52"/>
      <c r="O57" s="53"/>
      <c r="P57" s="41" t="s">
        <v>117</v>
      </c>
      <c r="Q57" s="85"/>
      <c r="R57" s="85"/>
      <c r="S57" s="86"/>
    </row>
    <row r="58" spans="1:19" ht="12.75">
      <c r="A58" s="87" t="s">
        <v>29</v>
      </c>
      <c r="B58" s="88" t="s">
        <v>118</v>
      </c>
      <c r="C58" s="51"/>
      <c r="D58" s="51"/>
      <c r="E58" s="51"/>
      <c r="F58" s="51"/>
      <c r="G58" s="52">
        <v>15.52</v>
      </c>
      <c r="H58" s="52"/>
      <c r="I58" s="51"/>
      <c r="J58" s="51"/>
      <c r="K58" s="51"/>
      <c r="L58" s="51"/>
      <c r="M58" s="52">
        <v>0.02</v>
      </c>
      <c r="O58" s="88" t="s">
        <v>29</v>
      </c>
      <c r="P58" s="88" t="s">
        <v>119</v>
      </c>
      <c r="Q58" s="52">
        <f>G58</f>
        <v>15.52</v>
      </c>
      <c r="R58" s="85"/>
      <c r="S58" s="89">
        <f>M58</f>
        <v>0.02</v>
      </c>
    </row>
    <row r="59" spans="1:19" ht="12.75">
      <c r="A59" s="60" t="s">
        <v>39</v>
      </c>
      <c r="B59" s="59" t="s">
        <v>120</v>
      </c>
      <c r="C59" s="51"/>
      <c r="D59" s="51"/>
      <c r="E59" s="51"/>
      <c r="F59" s="51"/>
      <c r="G59" s="52">
        <v>900000</v>
      </c>
      <c r="H59" s="52"/>
      <c r="I59" s="51"/>
      <c r="J59" s="51"/>
      <c r="K59" s="51"/>
      <c r="L59" s="51"/>
      <c r="M59" s="52">
        <v>908741</v>
      </c>
      <c r="N59" s="65"/>
      <c r="O59" s="59" t="s">
        <v>39</v>
      </c>
      <c r="P59" s="59" t="s">
        <v>121</v>
      </c>
      <c r="Q59" s="52">
        <f>G59</f>
        <v>900000</v>
      </c>
      <c r="R59" s="85"/>
      <c r="S59" s="89">
        <f>M59</f>
        <v>908741</v>
      </c>
    </row>
    <row r="60" spans="1:19" ht="12.75">
      <c r="A60" s="60" t="s">
        <v>20</v>
      </c>
      <c r="B60" s="59" t="s">
        <v>122</v>
      </c>
      <c r="C60" s="51"/>
      <c r="D60" s="51"/>
      <c r="E60" s="51"/>
      <c r="G60" s="52">
        <v>62000</v>
      </c>
      <c r="H60" s="52"/>
      <c r="I60" s="51"/>
      <c r="J60" s="51"/>
      <c r="K60" s="51"/>
      <c r="L60" s="51"/>
      <c r="M60" s="52">
        <v>0</v>
      </c>
      <c r="N60" s="65"/>
      <c r="O60" s="59" t="s">
        <v>20</v>
      </c>
      <c r="P60" s="59" t="s">
        <v>122</v>
      </c>
      <c r="Q60" s="52">
        <f>G60</f>
        <v>62000</v>
      </c>
      <c r="R60" s="51"/>
      <c r="S60" s="89">
        <f>M60</f>
        <v>0</v>
      </c>
    </row>
    <row r="61" spans="1:19" ht="16.5" customHeight="1" thickBot="1">
      <c r="A61" s="60"/>
      <c r="B61" s="59"/>
      <c r="C61" s="51"/>
      <c r="D61" s="51"/>
      <c r="E61" s="51"/>
      <c r="F61" s="90"/>
      <c r="G61" s="66">
        <f>SUM(G58:G60)</f>
        <v>962015.52</v>
      </c>
      <c r="I61" s="51"/>
      <c r="J61" s="51"/>
      <c r="K61" s="51"/>
      <c r="L61" s="51"/>
      <c r="M61" s="66">
        <f>SUM(M58:M60)</f>
        <v>908741.02</v>
      </c>
      <c r="O61" s="53"/>
      <c r="P61" s="59"/>
      <c r="Q61" s="66">
        <f>SUM(Q58:Q60)</f>
        <v>962015.52</v>
      </c>
      <c r="R61" s="51"/>
      <c r="S61" s="69">
        <f>SUM(S58:S60)</f>
        <v>908741.02</v>
      </c>
    </row>
    <row r="62" spans="1:19" s="2" customFormat="1" ht="18.75" thickTop="1">
      <c r="A62" s="48"/>
      <c r="B62" s="49"/>
      <c r="C62" s="1"/>
      <c r="D62" s="1"/>
      <c r="E62" s="1"/>
      <c r="F62" s="90"/>
      <c r="G62" s="52"/>
      <c r="H62" s="1"/>
      <c r="I62" s="1"/>
      <c r="J62" s="1"/>
      <c r="K62" s="1"/>
      <c r="L62" s="1"/>
      <c r="M62" s="1"/>
      <c r="N62" s="65"/>
      <c r="O62" s="1"/>
      <c r="P62" s="1"/>
      <c r="Q62" s="91"/>
      <c r="R62" s="65"/>
      <c r="S62" s="73"/>
    </row>
    <row r="63" spans="1:19" ht="18">
      <c r="A63" s="92" t="s">
        <v>123</v>
      </c>
      <c r="B63" s="93"/>
      <c r="C63" s="94"/>
      <c r="D63" s="90"/>
      <c r="E63" s="90"/>
      <c r="F63" s="95"/>
      <c r="G63" s="90"/>
      <c r="H63" s="90"/>
      <c r="I63" s="90"/>
      <c r="J63" s="90"/>
      <c r="K63" s="90"/>
      <c r="L63" s="90"/>
      <c r="M63" s="90"/>
      <c r="N63" s="65"/>
      <c r="O63" s="96"/>
      <c r="P63" s="97" t="s">
        <v>124</v>
      </c>
      <c r="Q63" s="98"/>
      <c r="R63" s="90"/>
      <c r="S63" s="99"/>
    </row>
    <row r="64" spans="1:19" ht="18">
      <c r="A64" s="100" t="s">
        <v>125</v>
      </c>
      <c r="B64" s="93"/>
      <c r="C64" s="94"/>
      <c r="D64" s="90"/>
      <c r="E64" s="90"/>
      <c r="F64" s="101"/>
      <c r="G64" s="90"/>
      <c r="H64" s="90"/>
      <c r="I64" s="90"/>
      <c r="J64" s="90"/>
      <c r="K64" s="90"/>
      <c r="L64" s="90"/>
      <c r="M64" s="90"/>
      <c r="N64" s="65"/>
      <c r="O64" s="96"/>
      <c r="P64" s="102"/>
      <c r="Q64" s="98"/>
      <c r="R64" s="90"/>
      <c r="S64" s="103"/>
    </row>
    <row r="65" spans="1:19" ht="14.25">
      <c r="A65" s="104"/>
      <c r="B65" s="105"/>
      <c r="C65" s="106" t="s">
        <v>4</v>
      </c>
      <c r="D65" s="95"/>
      <c r="E65" s="95"/>
      <c r="F65" s="107"/>
      <c r="G65" s="106"/>
      <c r="H65" s="108"/>
      <c r="I65" s="109" t="s">
        <v>5</v>
      </c>
      <c r="J65" s="95"/>
      <c r="K65" s="95"/>
      <c r="L65" s="95"/>
      <c r="M65" s="109"/>
      <c r="N65" s="65"/>
      <c r="O65" s="105"/>
      <c r="P65" s="105"/>
      <c r="Q65" s="106" t="s">
        <v>6</v>
      </c>
      <c r="R65" s="106"/>
      <c r="S65" s="39" t="s">
        <v>6</v>
      </c>
    </row>
    <row r="66" spans="1:19" ht="12.75">
      <c r="A66" s="110" t="s">
        <v>24</v>
      </c>
      <c r="B66" s="111" t="s">
        <v>126</v>
      </c>
      <c r="C66" s="107"/>
      <c r="D66" s="107"/>
      <c r="E66" s="112"/>
      <c r="F66" s="107"/>
      <c r="G66" s="107"/>
      <c r="H66" s="107"/>
      <c r="I66" s="107"/>
      <c r="J66" s="107"/>
      <c r="K66" s="112"/>
      <c r="L66" s="107"/>
      <c r="M66" s="107"/>
      <c r="O66" s="105"/>
      <c r="P66" s="105"/>
      <c r="Q66" s="106" t="s">
        <v>12</v>
      </c>
      <c r="R66" s="106"/>
      <c r="S66" s="39" t="s">
        <v>13</v>
      </c>
    </row>
    <row r="67" spans="1:19" ht="12.75">
      <c r="A67" s="30"/>
      <c r="B67" s="113" t="s">
        <v>127</v>
      </c>
      <c r="C67" s="107"/>
      <c r="D67" s="107"/>
      <c r="E67" s="107"/>
      <c r="F67" s="107"/>
      <c r="G67" s="114">
        <v>2431482.08</v>
      </c>
      <c r="H67" s="107"/>
      <c r="I67" s="107"/>
      <c r="J67" s="107"/>
      <c r="K67" s="107"/>
      <c r="L67" s="107"/>
      <c r="M67" s="114">
        <v>3490621.83</v>
      </c>
      <c r="O67" s="105"/>
      <c r="P67" s="105"/>
      <c r="Q67" s="106" t="s">
        <v>18</v>
      </c>
      <c r="R67" s="106"/>
      <c r="S67" s="39" t="s">
        <v>19</v>
      </c>
    </row>
    <row r="68" spans="1:19" ht="12.75">
      <c r="A68" s="30"/>
      <c r="B68" s="113" t="s">
        <v>128</v>
      </c>
      <c r="C68" s="107"/>
      <c r="D68" s="107"/>
      <c r="E68" s="107"/>
      <c r="F68" s="107"/>
      <c r="G68" s="115">
        <v>2076778.73</v>
      </c>
      <c r="H68" s="107"/>
      <c r="I68" s="107"/>
      <c r="J68" s="107"/>
      <c r="K68" s="107"/>
      <c r="L68" s="107"/>
      <c r="M68" s="115">
        <v>3037862.68</v>
      </c>
      <c r="O68" s="116"/>
      <c r="P68" s="105" t="s">
        <v>129</v>
      </c>
      <c r="Q68" s="71">
        <f>G92</f>
        <v>-512149.81999999983</v>
      </c>
      <c r="R68" s="117"/>
      <c r="S68" s="118">
        <f>M92</f>
        <v>-979050.8300000001</v>
      </c>
    </row>
    <row r="69" spans="1:19" ht="18">
      <c r="A69" s="30"/>
      <c r="B69" s="119" t="s">
        <v>130</v>
      </c>
      <c r="C69" s="107"/>
      <c r="D69" s="107"/>
      <c r="E69" s="107"/>
      <c r="F69" s="107"/>
      <c r="G69" s="120">
        <f>+G67-G68</f>
        <v>354703.3500000001</v>
      </c>
      <c r="H69" s="107"/>
      <c r="I69" s="107"/>
      <c r="J69" s="107"/>
      <c r="K69" s="107"/>
      <c r="L69" s="107"/>
      <c r="M69" s="120">
        <f>+M67-M68</f>
        <v>452759.1499999999</v>
      </c>
      <c r="N69" s="90"/>
      <c r="O69" s="116" t="s">
        <v>131</v>
      </c>
      <c r="P69" s="113" t="s">
        <v>132</v>
      </c>
      <c r="Q69" s="71">
        <v>-600225.3400000001</v>
      </c>
      <c r="R69" s="117"/>
      <c r="S69" s="118">
        <v>378825.49</v>
      </c>
    </row>
    <row r="70" spans="1:19" ht="12.75">
      <c r="A70" s="30"/>
      <c r="B70" s="121" t="s">
        <v>133</v>
      </c>
      <c r="C70" s="107"/>
      <c r="D70" s="107"/>
      <c r="E70" s="107"/>
      <c r="F70" s="107"/>
      <c r="G70" s="115">
        <v>103187.82</v>
      </c>
      <c r="H70" s="107"/>
      <c r="I70" s="107"/>
      <c r="J70" s="107"/>
      <c r="K70" s="107"/>
      <c r="L70" s="107"/>
      <c r="M70" s="115">
        <v>51182.3</v>
      </c>
      <c r="O70" s="116" t="s">
        <v>134</v>
      </c>
      <c r="P70" s="121" t="s">
        <v>135</v>
      </c>
      <c r="Q70" s="71"/>
      <c r="R70" s="117"/>
      <c r="S70" s="118"/>
    </row>
    <row r="71" spans="1:19" ht="12.75">
      <c r="A71" s="30"/>
      <c r="B71" s="119" t="s">
        <v>136</v>
      </c>
      <c r="C71" s="107"/>
      <c r="D71" s="107"/>
      <c r="E71" s="107"/>
      <c r="F71" s="107"/>
      <c r="G71" s="120">
        <f>+G69+G70</f>
        <v>457891.1700000001</v>
      </c>
      <c r="H71" s="107"/>
      <c r="I71" s="107"/>
      <c r="J71" s="107"/>
      <c r="K71" s="107"/>
      <c r="L71" s="107"/>
      <c r="M71" s="120">
        <f>+M69+M70</f>
        <v>503941.4499999999</v>
      </c>
      <c r="O71" s="116"/>
      <c r="P71" s="121" t="s">
        <v>137</v>
      </c>
      <c r="Q71" s="71">
        <v>26304.15</v>
      </c>
      <c r="R71" s="117"/>
      <c r="S71" s="118"/>
    </row>
    <row r="72" spans="1:19" ht="12.75">
      <c r="A72" s="30"/>
      <c r="B72" s="105" t="s">
        <v>138</v>
      </c>
      <c r="C72" s="107"/>
      <c r="D72" s="107"/>
      <c r="E72" s="122"/>
      <c r="F72" s="107"/>
      <c r="G72" s="107"/>
      <c r="H72" s="107"/>
      <c r="I72" s="107"/>
      <c r="J72" s="107"/>
      <c r="K72" s="122"/>
      <c r="L72" s="107"/>
      <c r="M72" s="107"/>
      <c r="O72" s="116"/>
      <c r="P72" s="123"/>
      <c r="Q72" s="124"/>
      <c r="R72" s="117"/>
      <c r="S72" s="125"/>
    </row>
    <row r="73" spans="1:19" ht="12.75">
      <c r="A73" s="104"/>
      <c r="B73" s="116" t="s">
        <v>139</v>
      </c>
      <c r="C73" s="107"/>
      <c r="D73" s="107"/>
      <c r="E73" s="114">
        <v>646219.34</v>
      </c>
      <c r="F73" s="107"/>
      <c r="G73" s="107"/>
      <c r="H73" s="107"/>
      <c r="I73" s="107"/>
      <c r="J73" s="107"/>
      <c r="K73" s="114">
        <v>856083.94</v>
      </c>
      <c r="L73" s="107"/>
      <c r="M73" s="107"/>
      <c r="P73" s="126" t="s">
        <v>140</v>
      </c>
      <c r="Q73" s="71">
        <f>SUM(Q68:Q72)</f>
        <v>-1086071.01</v>
      </c>
      <c r="R73" s="117"/>
      <c r="S73" s="118">
        <f>SUM(S68:S72)</f>
        <v>-600225.3400000001</v>
      </c>
    </row>
    <row r="74" spans="1:19" ht="12.75">
      <c r="A74" s="127"/>
      <c r="B74" s="121" t="s">
        <v>141</v>
      </c>
      <c r="C74" s="107"/>
      <c r="D74" s="107"/>
      <c r="E74" s="115">
        <v>86043.4</v>
      </c>
      <c r="F74" s="107"/>
      <c r="G74" s="128">
        <f>SUM(E73:E74)</f>
        <v>732262.74</v>
      </c>
      <c r="H74" s="107"/>
      <c r="I74" s="107"/>
      <c r="J74" s="107"/>
      <c r="K74" s="115">
        <v>256809.6</v>
      </c>
      <c r="L74" s="107"/>
      <c r="M74" s="128">
        <f>SUM(K73:K74)</f>
        <v>1112893.54</v>
      </c>
      <c r="O74" s="105"/>
      <c r="P74" s="126"/>
      <c r="Q74" s="117"/>
      <c r="R74" s="117"/>
      <c r="S74" s="129"/>
    </row>
    <row r="75" spans="1:19" ht="12.75">
      <c r="A75" s="30"/>
      <c r="B75" s="119" t="s">
        <v>142</v>
      </c>
      <c r="C75" s="107"/>
      <c r="D75" s="107"/>
      <c r="E75" s="107"/>
      <c r="F75" s="117"/>
      <c r="G75" s="130">
        <f>+G71-G74</f>
        <v>-274371.5699999999</v>
      </c>
      <c r="H75" s="107"/>
      <c r="I75" s="107"/>
      <c r="J75" s="107"/>
      <c r="K75" s="107"/>
      <c r="L75" s="107"/>
      <c r="M75" s="130">
        <f>+M71-M74</f>
        <v>-608952.0900000001</v>
      </c>
      <c r="P75" s="105"/>
      <c r="Q75" s="117"/>
      <c r="R75" s="117"/>
      <c r="S75" s="129"/>
    </row>
    <row r="76" spans="1:19" ht="12.75">
      <c r="A76" s="127"/>
      <c r="B76" s="131" t="s">
        <v>143</v>
      </c>
      <c r="C76" s="107"/>
      <c r="D76" s="107"/>
      <c r="E76" s="107"/>
      <c r="F76" s="107"/>
      <c r="G76" s="107"/>
      <c r="H76" s="107"/>
      <c r="I76" s="107"/>
      <c r="J76" s="107"/>
      <c r="K76" s="107"/>
      <c r="L76" s="107"/>
      <c r="M76" s="107"/>
      <c r="O76" s="105"/>
      <c r="P76" s="105"/>
      <c r="Q76" s="117"/>
      <c r="R76" s="117"/>
      <c r="S76" s="129"/>
    </row>
    <row r="77" spans="1:19" ht="12.75">
      <c r="A77" s="127"/>
      <c r="B77" s="121" t="s">
        <v>144</v>
      </c>
      <c r="C77" s="107"/>
      <c r="D77" s="107"/>
      <c r="E77" s="114">
        <v>7654.34</v>
      </c>
      <c r="F77" s="107"/>
      <c r="G77" s="117"/>
      <c r="H77" s="117"/>
      <c r="I77" s="107"/>
      <c r="J77" s="107"/>
      <c r="K77" s="114">
        <v>12.66</v>
      </c>
      <c r="L77" s="117"/>
      <c r="M77" s="117"/>
      <c r="O77" s="105"/>
      <c r="P77" s="121"/>
      <c r="Q77" s="117"/>
      <c r="R77" s="117"/>
      <c r="S77" s="129"/>
    </row>
    <row r="78" spans="1:19" ht="12.75">
      <c r="A78" s="127"/>
      <c r="B78" s="105" t="s">
        <v>145</v>
      </c>
      <c r="C78" s="114"/>
      <c r="D78" s="107"/>
      <c r="E78" s="128">
        <v>163201</v>
      </c>
      <c r="F78" s="107"/>
      <c r="G78" s="132">
        <f>E77-E78</f>
        <v>-155546.66</v>
      </c>
      <c r="H78" s="107"/>
      <c r="I78" s="114"/>
      <c r="J78" s="107"/>
      <c r="K78" s="128">
        <v>322121.34</v>
      </c>
      <c r="L78" s="107"/>
      <c r="M78" s="132">
        <f>K77-K78</f>
        <v>-322108.68000000005</v>
      </c>
      <c r="P78" s="126"/>
      <c r="Q78" s="117"/>
      <c r="R78" s="117"/>
      <c r="S78" s="129"/>
    </row>
    <row r="79" spans="1:19" ht="12.75">
      <c r="A79" s="127"/>
      <c r="B79" s="126" t="s">
        <v>146</v>
      </c>
      <c r="C79" s="107"/>
      <c r="D79" s="107"/>
      <c r="E79" s="107"/>
      <c r="F79" s="107"/>
      <c r="G79" s="130">
        <f>+G75+G78</f>
        <v>-429918.22999999986</v>
      </c>
      <c r="H79" s="107"/>
      <c r="I79" s="107"/>
      <c r="J79" s="107"/>
      <c r="K79" s="107"/>
      <c r="L79" s="107"/>
      <c r="M79" s="130">
        <f>+M75+M78</f>
        <v>-931060.7700000001</v>
      </c>
      <c r="O79" s="105"/>
      <c r="P79" s="105"/>
      <c r="Q79" s="117"/>
      <c r="R79" s="117"/>
      <c r="S79" s="129"/>
    </row>
    <row r="80" spans="1:19" ht="18">
      <c r="A80" s="110" t="s">
        <v>26</v>
      </c>
      <c r="B80" s="133" t="s">
        <v>147</v>
      </c>
      <c r="C80" s="107"/>
      <c r="D80" s="107"/>
      <c r="E80" s="107"/>
      <c r="F80" s="107"/>
      <c r="G80" s="107"/>
      <c r="H80" s="107"/>
      <c r="I80" s="107"/>
      <c r="J80" s="107"/>
      <c r="K80" s="107"/>
      <c r="L80" s="107"/>
      <c r="M80" s="107"/>
      <c r="O80" s="134"/>
      <c r="P80" s="135"/>
      <c r="Q80" s="117"/>
      <c r="R80" s="117"/>
      <c r="S80" s="129"/>
    </row>
    <row r="81" spans="1:19" s="7" customFormat="1" ht="12.75">
      <c r="A81" s="104"/>
      <c r="B81" s="105" t="s">
        <v>148</v>
      </c>
      <c r="C81" s="114">
        <v>8449.13</v>
      </c>
      <c r="D81" s="107"/>
      <c r="E81" s="114"/>
      <c r="F81" s="107"/>
      <c r="G81" s="107"/>
      <c r="H81" s="107"/>
      <c r="I81" s="114">
        <v>0</v>
      </c>
      <c r="J81" s="107"/>
      <c r="K81" s="114"/>
      <c r="L81" s="107"/>
      <c r="M81" s="107"/>
      <c r="N81" s="1"/>
      <c r="O81" s="105"/>
      <c r="P81" s="105"/>
      <c r="Q81" s="117"/>
      <c r="R81" s="117"/>
      <c r="S81" s="129"/>
    </row>
    <row r="82" spans="1:19" ht="12.75">
      <c r="A82" s="104"/>
      <c r="B82" s="105" t="s">
        <v>149</v>
      </c>
      <c r="C82" s="114">
        <v>15970.23</v>
      </c>
      <c r="D82" s="107"/>
      <c r="E82" s="114"/>
      <c r="F82" s="107"/>
      <c r="G82" s="107"/>
      <c r="H82" s="107"/>
      <c r="I82" s="114">
        <v>0</v>
      </c>
      <c r="J82" s="107"/>
      <c r="K82" s="114"/>
      <c r="L82" s="107"/>
      <c r="M82" s="107"/>
      <c r="O82" s="105"/>
      <c r="P82" s="105"/>
      <c r="Q82" s="117"/>
      <c r="R82" s="117"/>
      <c r="S82" s="129"/>
    </row>
    <row r="83" spans="1:19" ht="12.75">
      <c r="A83" s="110"/>
      <c r="B83" s="105" t="s">
        <v>150</v>
      </c>
      <c r="C83" s="115">
        <v>328.37</v>
      </c>
      <c r="D83" s="107"/>
      <c r="E83" s="115">
        <f>+C81+C83+C82</f>
        <v>24747.73</v>
      </c>
      <c r="F83" s="107"/>
      <c r="G83" s="107"/>
      <c r="H83" s="107"/>
      <c r="I83" s="115">
        <v>2102.57</v>
      </c>
      <c r="J83" s="107"/>
      <c r="K83" s="115">
        <f>+I81+I83+I82</f>
        <v>2102.57</v>
      </c>
      <c r="L83" s="107"/>
      <c r="M83" s="107"/>
      <c r="O83" s="105"/>
      <c r="P83" s="105"/>
      <c r="Q83" s="117"/>
      <c r="R83" s="117"/>
      <c r="S83" s="129"/>
    </row>
    <row r="84" spans="1:19" ht="12.75">
      <c r="A84" s="127"/>
      <c r="B84" s="133" t="s">
        <v>151</v>
      </c>
      <c r="C84" s="107"/>
      <c r="D84" s="107"/>
      <c r="E84" s="107"/>
      <c r="F84" s="107"/>
      <c r="G84" s="107"/>
      <c r="H84" s="107"/>
      <c r="I84" s="107"/>
      <c r="J84" s="107"/>
      <c r="K84" s="107"/>
      <c r="L84" s="107"/>
      <c r="M84" s="107"/>
      <c r="Q84" s="1"/>
      <c r="S84" s="73"/>
    </row>
    <row r="85" spans="1:19" ht="15.75" customHeight="1">
      <c r="A85" s="127"/>
      <c r="B85" s="105" t="s">
        <v>152</v>
      </c>
      <c r="C85" s="114">
        <v>41387.02</v>
      </c>
      <c r="D85" s="107"/>
      <c r="E85" s="107"/>
      <c r="F85" s="107"/>
      <c r="G85" s="107"/>
      <c r="H85" s="107"/>
      <c r="I85" s="114">
        <v>30715.01</v>
      </c>
      <c r="J85" s="107"/>
      <c r="K85" s="107"/>
      <c r="L85" s="107"/>
      <c r="M85" s="107"/>
      <c r="N85" s="90"/>
      <c r="Q85" s="136"/>
      <c r="S85" s="73"/>
    </row>
    <row r="86" spans="1:19" ht="15.75" customHeight="1">
      <c r="A86" s="127"/>
      <c r="B86" s="105" t="s">
        <v>153</v>
      </c>
      <c r="C86" s="114">
        <v>65360.07</v>
      </c>
      <c r="D86" s="107"/>
      <c r="E86" s="107"/>
      <c r="F86" s="107"/>
      <c r="G86" s="107"/>
      <c r="H86" s="107"/>
      <c r="I86" s="114">
        <v>19377.62</v>
      </c>
      <c r="J86" s="107"/>
      <c r="K86" s="107"/>
      <c r="L86" s="107"/>
      <c r="M86" s="107"/>
      <c r="N86" s="90"/>
      <c r="Q86" s="136"/>
      <c r="S86" s="73"/>
    </row>
    <row r="87" spans="1:19" ht="15.75" customHeight="1">
      <c r="A87" s="127"/>
      <c r="B87" s="105" t="s">
        <v>154</v>
      </c>
      <c r="C87" s="115">
        <v>232.23</v>
      </c>
      <c r="D87" s="107"/>
      <c r="E87" s="137">
        <f>SUM(C85:C87)</f>
        <v>106979.31999999999</v>
      </c>
      <c r="F87" s="107"/>
      <c r="G87" s="132">
        <f>E83-E87</f>
        <v>-82231.59</v>
      </c>
      <c r="H87" s="107"/>
      <c r="I87" s="115"/>
      <c r="J87" s="107"/>
      <c r="K87" s="137">
        <f>SUM(I85:I87)</f>
        <v>50092.63</v>
      </c>
      <c r="L87" s="107"/>
      <c r="M87" s="132">
        <f>K83-K87</f>
        <v>-47990.06</v>
      </c>
      <c r="N87" s="90"/>
      <c r="Q87" s="136"/>
      <c r="S87" s="73"/>
    </row>
    <row r="88" spans="1:19" ht="18">
      <c r="A88" s="30"/>
      <c r="B88" s="133" t="s">
        <v>155</v>
      </c>
      <c r="C88" s="107"/>
      <c r="D88" s="107"/>
      <c r="E88" s="122"/>
      <c r="F88" s="107"/>
      <c r="G88" s="130">
        <f>G87+G79</f>
        <v>-512149.81999999983</v>
      </c>
      <c r="H88" s="107"/>
      <c r="I88" s="107"/>
      <c r="J88" s="107"/>
      <c r="K88" s="122"/>
      <c r="L88" s="107"/>
      <c r="M88" s="130">
        <f>M87+M79</f>
        <v>-979050.8300000001</v>
      </c>
      <c r="N88" s="90"/>
      <c r="Q88" s="1"/>
      <c r="S88" s="73"/>
    </row>
    <row r="89" spans="1:19" ht="14.25">
      <c r="A89" s="110"/>
      <c r="B89" s="105" t="s">
        <v>156</v>
      </c>
      <c r="C89" s="107"/>
      <c r="D89" s="107"/>
      <c r="E89" s="114">
        <v>236957.5</v>
      </c>
      <c r="F89" s="107"/>
      <c r="G89" s="114"/>
      <c r="H89" s="107"/>
      <c r="I89" s="107"/>
      <c r="J89" s="107"/>
      <c r="K89" s="114">
        <v>263290.63</v>
      </c>
      <c r="L89" s="107"/>
      <c r="M89" s="114"/>
      <c r="N89" s="138"/>
      <c r="O89" s="105"/>
      <c r="P89" s="105"/>
      <c r="Q89" s="107"/>
      <c r="R89" s="107"/>
      <c r="S89" s="139"/>
    </row>
    <row r="90" spans="1:20" ht="12.75">
      <c r="A90" s="127"/>
      <c r="B90" s="121" t="s">
        <v>157</v>
      </c>
      <c r="C90" s="107"/>
      <c r="D90" s="107"/>
      <c r="E90" s="107"/>
      <c r="G90" s="107"/>
      <c r="H90" s="107"/>
      <c r="I90" s="107"/>
      <c r="J90" s="107"/>
      <c r="K90" s="107"/>
      <c r="L90" s="107"/>
      <c r="M90" s="107"/>
      <c r="N90" s="105"/>
      <c r="O90" s="105"/>
      <c r="P90" s="105"/>
      <c r="Q90" s="107"/>
      <c r="R90" s="105"/>
      <c r="S90" s="140"/>
      <c r="T90" s="2"/>
    </row>
    <row r="91" spans="1:20" ht="12.75">
      <c r="A91" s="127"/>
      <c r="B91" s="121" t="s">
        <v>158</v>
      </c>
      <c r="C91" s="107"/>
      <c r="D91" s="107"/>
      <c r="E91" s="115">
        <f>E89</f>
        <v>236957.5</v>
      </c>
      <c r="G91" s="141">
        <f>E89-E91</f>
        <v>0</v>
      </c>
      <c r="H91" s="142"/>
      <c r="I91" s="107"/>
      <c r="J91" s="107"/>
      <c r="K91" s="115">
        <f>K89</f>
        <v>263290.63</v>
      </c>
      <c r="L91" s="107"/>
      <c r="M91" s="141">
        <f>K89-K91</f>
        <v>0</v>
      </c>
      <c r="N91" s="143"/>
      <c r="O91" s="105"/>
      <c r="P91" s="105"/>
      <c r="Q91" s="107"/>
      <c r="R91" s="105"/>
      <c r="S91" s="140"/>
      <c r="T91" s="2"/>
    </row>
    <row r="92" spans="1:20" ht="13.5" thickBot="1">
      <c r="A92" s="104"/>
      <c r="B92" s="119" t="s">
        <v>159</v>
      </c>
      <c r="C92" s="107"/>
      <c r="D92" s="107"/>
      <c r="E92" s="107"/>
      <c r="F92" s="2"/>
      <c r="G92" s="144">
        <f>G88-G91</f>
        <v>-512149.81999999983</v>
      </c>
      <c r="I92" s="107"/>
      <c r="J92" s="107"/>
      <c r="K92" s="107"/>
      <c r="M92" s="144">
        <f>M88-M91</f>
        <v>-979050.8300000001</v>
      </c>
      <c r="N92" s="143"/>
      <c r="O92" s="105"/>
      <c r="P92" s="105"/>
      <c r="Q92" s="107"/>
      <c r="R92" s="105"/>
      <c r="S92" s="140"/>
      <c r="T92" s="2"/>
    </row>
    <row r="93" spans="1:19" ht="16.5" thickTop="1">
      <c r="A93" s="30"/>
      <c r="B93" s="119"/>
      <c r="C93" s="107"/>
      <c r="D93" s="107"/>
      <c r="E93" s="107"/>
      <c r="F93" s="145"/>
      <c r="G93" s="146"/>
      <c r="I93" s="147"/>
      <c r="K93" s="107"/>
      <c r="L93" s="107"/>
      <c r="M93" s="146"/>
      <c r="N93" s="143"/>
      <c r="O93" s="105"/>
      <c r="P93" s="105"/>
      <c r="Q93" s="107"/>
      <c r="R93" s="105"/>
      <c r="S93" s="140"/>
    </row>
    <row r="94" spans="1:19" s="134" customFormat="1" ht="18">
      <c r="A94" s="81"/>
      <c r="B94" s="148"/>
      <c r="C94" s="107"/>
      <c r="D94" s="107"/>
      <c r="E94" s="107"/>
      <c r="F94" s="149"/>
      <c r="G94" s="146"/>
      <c r="H94" s="2"/>
      <c r="I94" s="147"/>
      <c r="J94" s="2"/>
      <c r="K94" s="107"/>
      <c r="L94" s="107"/>
      <c r="M94" s="146"/>
      <c r="N94" s="105"/>
      <c r="O94" s="107"/>
      <c r="P94" s="107"/>
      <c r="Q94" s="107"/>
      <c r="R94" s="107"/>
      <c r="S94" s="139"/>
    </row>
    <row r="95" spans="1:19" s="134" customFormat="1" ht="18">
      <c r="A95" s="150" t="s">
        <v>160</v>
      </c>
      <c r="B95" s="145"/>
      <c r="C95" s="145"/>
      <c r="D95" s="145"/>
      <c r="E95" s="145"/>
      <c r="F95" s="151"/>
      <c r="G95" s="145"/>
      <c r="H95" s="145"/>
      <c r="I95" s="145"/>
      <c r="J95" s="145"/>
      <c r="K95" s="145"/>
      <c r="L95" s="145"/>
      <c r="M95" s="145"/>
      <c r="N95" s="152"/>
      <c r="O95" s="101"/>
      <c r="P95" s="145"/>
      <c r="Q95" s="145"/>
      <c r="R95" s="145"/>
      <c r="S95" s="153"/>
    </row>
    <row r="96" spans="1:19" ht="18">
      <c r="A96" s="154"/>
      <c r="B96" s="155"/>
      <c r="C96" s="155"/>
      <c r="D96" s="155"/>
      <c r="E96" s="149"/>
      <c r="G96" s="149"/>
      <c r="H96" s="149"/>
      <c r="I96" s="155"/>
      <c r="J96" s="107"/>
      <c r="K96" s="155"/>
      <c r="L96" s="107"/>
      <c r="M96" s="155"/>
      <c r="N96" s="143"/>
      <c r="O96" s="149"/>
      <c r="P96" s="145"/>
      <c r="Q96" s="145"/>
      <c r="R96" s="145"/>
      <c r="S96" s="153"/>
    </row>
    <row r="97" spans="1:19" ht="15.75">
      <c r="A97" s="156"/>
      <c r="B97" s="157" t="s">
        <v>161</v>
      </c>
      <c r="C97" s="107"/>
      <c r="D97" s="107"/>
      <c r="I97" s="107"/>
      <c r="J97" s="158"/>
      <c r="K97" s="159" t="s">
        <v>162</v>
      </c>
      <c r="L97" s="160"/>
      <c r="M97" s="107"/>
      <c r="N97" s="105"/>
      <c r="P97" s="157"/>
      <c r="Q97" s="161"/>
      <c r="R97" s="162" t="s">
        <v>163</v>
      </c>
      <c r="S97" s="163"/>
    </row>
    <row r="98" spans="1:19" ht="15">
      <c r="A98" s="164"/>
      <c r="B98" s="160"/>
      <c r="C98" s="165"/>
      <c r="D98" s="166"/>
      <c r="F98" s="158"/>
      <c r="I98" s="158"/>
      <c r="J98" s="158"/>
      <c r="K98" s="167"/>
      <c r="L98" s="160"/>
      <c r="M98" s="168"/>
      <c r="N98" s="105"/>
      <c r="P98" s="158"/>
      <c r="Q98" s="158"/>
      <c r="R98" s="158"/>
      <c r="S98" s="169"/>
    </row>
    <row r="99" spans="1:20" ht="15">
      <c r="A99" s="170"/>
      <c r="B99" s="160"/>
      <c r="C99" s="165"/>
      <c r="D99" s="166"/>
      <c r="F99" s="158"/>
      <c r="I99" s="158"/>
      <c r="J99" s="158"/>
      <c r="K99" s="159"/>
      <c r="L99" s="160"/>
      <c r="M99" s="168"/>
      <c r="P99" s="158"/>
      <c r="Q99" s="158"/>
      <c r="R99" s="158"/>
      <c r="S99" s="169"/>
      <c r="T99" s="2"/>
    </row>
    <row r="100" spans="1:20" ht="15.75">
      <c r="A100" s="171"/>
      <c r="B100" s="166"/>
      <c r="C100" s="165"/>
      <c r="D100" s="166"/>
      <c r="E100" s="158"/>
      <c r="F100" s="158"/>
      <c r="G100" s="172"/>
      <c r="H100" s="173"/>
      <c r="I100" s="168"/>
      <c r="J100" s="174"/>
      <c r="K100" s="175"/>
      <c r="L100" s="174"/>
      <c r="M100" s="174"/>
      <c r="O100" s="176"/>
      <c r="P100" s="157"/>
      <c r="Q100" s="158"/>
      <c r="R100" s="162"/>
      <c r="S100" s="169"/>
      <c r="T100" s="2"/>
    </row>
    <row r="101" spans="1:20" ht="15.75">
      <c r="A101" s="171"/>
      <c r="B101" s="177" t="s">
        <v>164</v>
      </c>
      <c r="C101" s="165"/>
      <c r="D101" s="166"/>
      <c r="E101" s="158"/>
      <c r="F101" s="166"/>
      <c r="H101" s="160"/>
      <c r="I101" s="176"/>
      <c r="J101" s="178"/>
      <c r="K101" s="177" t="s">
        <v>165</v>
      </c>
      <c r="L101" s="174"/>
      <c r="M101" s="174"/>
      <c r="N101" s="101"/>
      <c r="O101" s="176"/>
      <c r="P101" s="177"/>
      <c r="Q101" s="177"/>
      <c r="R101" s="177" t="s">
        <v>166</v>
      </c>
      <c r="S101" s="169"/>
      <c r="T101" s="2"/>
    </row>
    <row r="102" spans="1:20" ht="15.75">
      <c r="A102" s="179"/>
      <c r="B102" s="157" t="s">
        <v>167</v>
      </c>
      <c r="C102" s="165"/>
      <c r="D102" s="166"/>
      <c r="E102" s="158"/>
      <c r="F102" s="158"/>
      <c r="H102" s="160"/>
      <c r="I102" s="168"/>
      <c r="J102" s="174"/>
      <c r="K102" s="157" t="s">
        <v>180</v>
      </c>
      <c r="L102" s="178"/>
      <c r="M102" s="178"/>
      <c r="N102" s="101"/>
      <c r="O102" s="176"/>
      <c r="P102" s="157"/>
      <c r="Q102" s="166"/>
      <c r="R102" s="180" t="s">
        <v>168</v>
      </c>
      <c r="S102" s="169"/>
      <c r="T102" s="2"/>
    </row>
    <row r="103" spans="1:20" ht="15.75">
      <c r="A103" s="179"/>
      <c r="B103" s="157"/>
      <c r="C103" s="165"/>
      <c r="D103" s="166"/>
      <c r="E103" s="158"/>
      <c r="F103" s="158"/>
      <c r="H103" s="160"/>
      <c r="I103" s="168"/>
      <c r="J103" s="174"/>
      <c r="K103" s="157"/>
      <c r="L103" s="178"/>
      <c r="M103" s="178"/>
      <c r="N103" s="107"/>
      <c r="O103" s="176"/>
      <c r="P103" s="157"/>
      <c r="Q103" s="166"/>
      <c r="R103" s="181" t="s">
        <v>169</v>
      </c>
      <c r="S103" s="169"/>
      <c r="T103" s="2"/>
    </row>
    <row r="104" spans="1:20" ht="16.5" thickBot="1">
      <c r="A104" s="182"/>
      <c r="B104" s="183"/>
      <c r="C104" s="183"/>
      <c r="D104" s="183"/>
      <c r="E104" s="183"/>
      <c r="F104" s="183"/>
      <c r="G104" s="183"/>
      <c r="H104" s="183"/>
      <c r="I104" s="183"/>
      <c r="J104" s="183"/>
      <c r="K104" s="183"/>
      <c r="L104" s="183"/>
      <c r="M104" s="183"/>
      <c r="N104" s="184"/>
      <c r="O104" s="185"/>
      <c r="P104" s="183"/>
      <c r="Q104" s="183"/>
      <c r="R104" s="183"/>
      <c r="S104" s="186"/>
      <c r="T104" s="2"/>
    </row>
    <row r="105" spans="1:20" ht="16.5" thickBot="1">
      <c r="A105" s="187" t="s">
        <v>170</v>
      </c>
      <c r="B105" s="188"/>
      <c r="C105" s="188"/>
      <c r="D105" s="188"/>
      <c r="E105" s="188"/>
      <c r="F105" s="188"/>
      <c r="G105" s="188"/>
      <c r="H105" s="188"/>
      <c r="I105" s="188"/>
      <c r="J105" s="188"/>
      <c r="K105" s="188"/>
      <c r="L105" s="188"/>
      <c r="M105" s="188"/>
      <c r="N105" s="188"/>
      <c r="O105" s="188"/>
      <c r="P105" s="188"/>
      <c r="Q105" s="188"/>
      <c r="R105" s="188"/>
      <c r="S105" s="189"/>
      <c r="T105" s="2"/>
    </row>
    <row r="106" spans="1:20" ht="15.75">
      <c r="A106" s="187" t="s">
        <v>171</v>
      </c>
      <c r="B106" s="188"/>
      <c r="C106" s="188"/>
      <c r="D106" s="188"/>
      <c r="E106" s="188"/>
      <c r="F106" s="188"/>
      <c r="G106" s="188"/>
      <c r="H106" s="188"/>
      <c r="I106" s="188"/>
      <c r="J106" s="188"/>
      <c r="K106" s="188"/>
      <c r="L106" s="188"/>
      <c r="M106" s="188"/>
      <c r="N106" s="188"/>
      <c r="O106" s="188"/>
      <c r="P106" s="188"/>
      <c r="Q106" s="188"/>
      <c r="R106" s="188"/>
      <c r="S106" s="189"/>
      <c r="T106" s="2"/>
    </row>
    <row r="107" spans="1:20" ht="12.75">
      <c r="A107" s="190"/>
      <c r="B107" s="191"/>
      <c r="C107" s="192"/>
      <c r="D107" s="192"/>
      <c r="E107" s="192"/>
      <c r="F107" s="101"/>
      <c r="G107" s="193"/>
      <c r="H107" s="101"/>
      <c r="I107" s="101"/>
      <c r="J107" s="101"/>
      <c r="K107" s="101"/>
      <c r="L107" s="101"/>
      <c r="M107" s="101"/>
      <c r="N107" s="2"/>
      <c r="O107" s="101"/>
      <c r="P107" s="2"/>
      <c r="R107" s="2"/>
      <c r="S107" s="194"/>
      <c r="T107" s="2"/>
    </row>
    <row r="108" spans="1:20" ht="12.75">
      <c r="A108" s="190"/>
      <c r="B108" s="191"/>
      <c r="C108" s="192"/>
      <c r="D108" s="192"/>
      <c r="E108" s="192"/>
      <c r="F108" s="101"/>
      <c r="G108" s="193"/>
      <c r="H108" s="101"/>
      <c r="I108" s="101"/>
      <c r="J108" s="101"/>
      <c r="K108" s="101"/>
      <c r="L108" s="101"/>
      <c r="M108" s="101"/>
      <c r="N108" s="195"/>
      <c r="O108" s="101"/>
      <c r="P108" s="2"/>
      <c r="R108" s="2"/>
      <c r="S108" s="194"/>
      <c r="T108" s="2"/>
    </row>
    <row r="109" spans="1:20" ht="12.75">
      <c r="A109" s="190"/>
      <c r="B109" s="192"/>
      <c r="C109" s="101"/>
      <c r="D109" s="101"/>
      <c r="E109" s="101"/>
      <c r="F109" s="101"/>
      <c r="G109" s="193"/>
      <c r="H109" s="101"/>
      <c r="I109" s="101"/>
      <c r="J109" s="101"/>
      <c r="K109" s="101"/>
      <c r="L109" s="101"/>
      <c r="M109" s="101"/>
      <c r="N109" s="195"/>
      <c r="O109" s="101"/>
      <c r="P109" s="2"/>
      <c r="R109" s="2"/>
      <c r="S109" s="194"/>
      <c r="T109" s="2"/>
    </row>
    <row r="110" spans="1:20" ht="12.75">
      <c r="A110" s="190"/>
      <c r="B110" s="192"/>
      <c r="C110" s="101"/>
      <c r="D110" s="101"/>
      <c r="E110" s="101"/>
      <c r="F110" s="101"/>
      <c r="G110" s="193"/>
      <c r="H110" s="101"/>
      <c r="I110" s="101"/>
      <c r="J110" s="101"/>
      <c r="K110" s="101"/>
      <c r="L110" s="101"/>
      <c r="M110" s="101"/>
      <c r="N110" s="195"/>
      <c r="O110" s="101"/>
      <c r="P110" s="2"/>
      <c r="R110" s="2"/>
      <c r="S110" s="194"/>
      <c r="T110" s="2"/>
    </row>
    <row r="111" spans="1:20" ht="12.75">
      <c r="A111" s="190"/>
      <c r="B111" s="196"/>
      <c r="C111" s="101"/>
      <c r="D111" s="101"/>
      <c r="E111" s="101"/>
      <c r="F111" s="101"/>
      <c r="G111" s="193"/>
      <c r="H111" s="101"/>
      <c r="I111" s="101"/>
      <c r="J111" s="101"/>
      <c r="K111" s="101"/>
      <c r="L111" s="101"/>
      <c r="M111" s="101"/>
      <c r="N111" s="107"/>
      <c r="O111" s="101"/>
      <c r="P111" s="2"/>
      <c r="R111" s="2"/>
      <c r="S111" s="194"/>
      <c r="T111" s="2"/>
    </row>
    <row r="112" spans="1:20" ht="12.75">
      <c r="A112" s="197"/>
      <c r="B112" s="193"/>
      <c r="C112" s="101"/>
      <c r="D112" s="101"/>
      <c r="E112" s="101"/>
      <c r="F112" s="101"/>
      <c r="G112" s="193"/>
      <c r="H112" s="2"/>
      <c r="I112" s="101"/>
      <c r="J112" s="2"/>
      <c r="K112" s="101"/>
      <c r="L112" s="101"/>
      <c r="M112" s="101"/>
      <c r="N112" s="107"/>
      <c r="O112" s="101"/>
      <c r="P112" s="2"/>
      <c r="R112" s="2"/>
      <c r="S112" s="194"/>
      <c r="T112" s="2"/>
    </row>
    <row r="113" spans="1:20" ht="12.75">
      <c r="A113" s="81"/>
      <c r="B113" s="193"/>
      <c r="C113" s="101"/>
      <c r="D113" s="101"/>
      <c r="E113" s="101"/>
      <c r="F113" s="2"/>
      <c r="G113" s="2"/>
      <c r="H113" s="2"/>
      <c r="I113" s="2"/>
      <c r="J113" s="2"/>
      <c r="K113" s="2"/>
      <c r="L113" s="2"/>
      <c r="M113" s="2"/>
      <c r="N113" s="101"/>
      <c r="O113" s="101"/>
      <c r="P113" s="2"/>
      <c r="R113" s="2"/>
      <c r="S113" s="194"/>
      <c r="T113" s="2"/>
    </row>
    <row r="114" spans="1:20" ht="15.75">
      <c r="A114" s="81"/>
      <c r="B114" s="196"/>
      <c r="C114" s="2"/>
      <c r="D114" s="2"/>
      <c r="E114" s="2"/>
      <c r="F114" s="2"/>
      <c r="G114" s="2"/>
      <c r="H114" s="2"/>
      <c r="I114" s="2"/>
      <c r="J114" s="2"/>
      <c r="K114" s="2"/>
      <c r="L114" s="2"/>
      <c r="M114" s="2"/>
      <c r="N114" s="145"/>
      <c r="O114" s="101"/>
      <c r="P114" s="2"/>
      <c r="R114" s="2"/>
      <c r="S114" s="57"/>
      <c r="T114" s="2"/>
    </row>
    <row r="115" spans="1:20" ht="15.75">
      <c r="A115" s="81"/>
      <c r="B115" s="196"/>
      <c r="C115" s="2"/>
      <c r="D115" s="2"/>
      <c r="E115" s="2"/>
      <c r="F115" s="2"/>
      <c r="G115" s="2"/>
      <c r="H115" s="2"/>
      <c r="I115" s="2"/>
      <c r="J115" s="2"/>
      <c r="K115" s="2"/>
      <c r="L115" s="2"/>
      <c r="M115" s="2"/>
      <c r="N115" s="145"/>
      <c r="O115" s="101"/>
      <c r="P115" s="2"/>
      <c r="R115" s="2"/>
      <c r="S115" s="57"/>
      <c r="T115" s="2"/>
    </row>
    <row r="116" spans="1:20" ht="15.75">
      <c r="A116" s="81"/>
      <c r="B116" s="196"/>
      <c r="C116" s="2"/>
      <c r="D116" s="2"/>
      <c r="E116" s="2"/>
      <c r="F116" s="2"/>
      <c r="G116" s="2"/>
      <c r="H116" s="2"/>
      <c r="I116" s="2"/>
      <c r="J116" s="2"/>
      <c r="K116" s="2"/>
      <c r="L116" s="2"/>
      <c r="M116" s="2"/>
      <c r="N116" s="145"/>
      <c r="O116" s="101"/>
      <c r="P116" s="2"/>
      <c r="R116" s="2"/>
      <c r="S116" s="57"/>
      <c r="T116" s="2"/>
    </row>
    <row r="117" spans="1:20" ht="15.75">
      <c r="A117" s="81"/>
      <c r="B117" s="196"/>
      <c r="C117" s="2"/>
      <c r="D117" s="2"/>
      <c r="E117" s="2"/>
      <c r="F117" s="2"/>
      <c r="G117" s="2"/>
      <c r="H117" s="2"/>
      <c r="I117" s="2"/>
      <c r="J117" s="2"/>
      <c r="K117" s="2"/>
      <c r="L117" s="2"/>
      <c r="M117" s="2"/>
      <c r="N117" s="145"/>
      <c r="O117" s="101"/>
      <c r="P117" s="2"/>
      <c r="R117" s="2"/>
      <c r="S117" s="57"/>
      <c r="T117" s="2"/>
    </row>
    <row r="118" spans="1:20" ht="15.75">
      <c r="A118" s="81"/>
      <c r="B118" s="196"/>
      <c r="C118" s="2"/>
      <c r="D118" s="2"/>
      <c r="E118" s="2"/>
      <c r="F118" s="2"/>
      <c r="G118" s="2"/>
      <c r="H118" s="2"/>
      <c r="I118" s="2"/>
      <c r="J118" s="2"/>
      <c r="K118" s="2"/>
      <c r="L118" s="2"/>
      <c r="M118" s="2"/>
      <c r="N118" s="145"/>
      <c r="O118" s="101"/>
      <c r="P118" s="2"/>
      <c r="R118" s="2"/>
      <c r="S118" s="57"/>
      <c r="T118" s="2"/>
    </row>
    <row r="119" spans="1:20" ht="15.75">
      <c r="A119" s="81"/>
      <c r="B119" s="196"/>
      <c r="C119" s="2"/>
      <c r="D119" s="2"/>
      <c r="E119" s="2"/>
      <c r="F119" s="2"/>
      <c r="G119" s="2"/>
      <c r="H119" s="2"/>
      <c r="I119" s="2"/>
      <c r="J119" s="2"/>
      <c r="K119" s="2"/>
      <c r="L119" s="2"/>
      <c r="M119" s="2"/>
      <c r="N119" s="145"/>
      <c r="O119" s="101"/>
      <c r="P119" s="2"/>
      <c r="R119" s="2"/>
      <c r="S119" s="57"/>
      <c r="T119" s="2"/>
    </row>
    <row r="120" spans="1:20" ht="15.75">
      <c r="A120" s="81"/>
      <c r="B120" s="196"/>
      <c r="C120" s="2"/>
      <c r="D120" s="2"/>
      <c r="E120" s="2"/>
      <c r="F120" s="2"/>
      <c r="G120" s="2"/>
      <c r="H120" s="2"/>
      <c r="I120" s="2"/>
      <c r="J120" s="2"/>
      <c r="K120" s="2"/>
      <c r="L120" s="2"/>
      <c r="M120" s="2"/>
      <c r="N120" s="145"/>
      <c r="O120" s="101"/>
      <c r="P120" s="2"/>
      <c r="R120" s="2"/>
      <c r="S120" s="57"/>
      <c r="T120" s="2"/>
    </row>
    <row r="121" spans="1:20" ht="15.75">
      <c r="A121" s="81"/>
      <c r="B121" s="196"/>
      <c r="C121" s="2"/>
      <c r="D121" s="2"/>
      <c r="E121" s="2"/>
      <c r="F121" s="2"/>
      <c r="G121" s="2"/>
      <c r="H121" s="2"/>
      <c r="I121" s="2"/>
      <c r="J121" s="2"/>
      <c r="K121" s="2"/>
      <c r="L121" s="2"/>
      <c r="M121" s="2"/>
      <c r="N121" s="145"/>
      <c r="O121" s="101"/>
      <c r="P121" s="2"/>
      <c r="R121" s="2"/>
      <c r="S121" s="57"/>
      <c r="T121" s="2"/>
    </row>
    <row r="122" spans="1:20" ht="15.75">
      <c r="A122" s="81"/>
      <c r="B122" s="196"/>
      <c r="C122" s="2"/>
      <c r="D122" s="2"/>
      <c r="E122" s="2"/>
      <c r="F122" s="2"/>
      <c r="G122" s="2"/>
      <c r="H122" s="2"/>
      <c r="I122" s="2"/>
      <c r="J122" s="2"/>
      <c r="K122" s="2"/>
      <c r="L122" s="2"/>
      <c r="M122" s="2"/>
      <c r="N122" s="145"/>
      <c r="O122" s="101"/>
      <c r="P122" s="2"/>
      <c r="R122" s="2"/>
      <c r="S122" s="57"/>
      <c r="T122" s="2"/>
    </row>
    <row r="123" spans="1:20" ht="15.75">
      <c r="A123" s="81"/>
      <c r="B123" s="196"/>
      <c r="C123" s="2"/>
      <c r="D123" s="2"/>
      <c r="E123" s="2"/>
      <c r="F123" s="2"/>
      <c r="G123" s="2"/>
      <c r="H123" s="2"/>
      <c r="I123" s="2"/>
      <c r="J123" s="2"/>
      <c r="K123" s="2"/>
      <c r="L123" s="2"/>
      <c r="M123" s="2"/>
      <c r="N123" s="145"/>
      <c r="O123" s="101"/>
      <c r="P123" s="2"/>
      <c r="R123" s="2"/>
      <c r="S123" s="57"/>
      <c r="T123" s="2"/>
    </row>
    <row r="124" spans="1:20" ht="15.75">
      <c r="A124" s="81"/>
      <c r="B124" s="196"/>
      <c r="C124" s="2"/>
      <c r="D124" s="2"/>
      <c r="E124" s="2"/>
      <c r="F124" s="2"/>
      <c r="G124" s="2"/>
      <c r="H124" s="2"/>
      <c r="I124" s="2"/>
      <c r="J124" s="2"/>
      <c r="K124" s="2"/>
      <c r="L124" s="2"/>
      <c r="M124" s="2"/>
      <c r="N124" s="145"/>
      <c r="O124" s="101"/>
      <c r="P124" s="2"/>
      <c r="R124" s="2"/>
      <c r="S124" s="57"/>
      <c r="T124" s="2"/>
    </row>
    <row r="125" spans="1:20" ht="15.75">
      <c r="A125" s="81"/>
      <c r="B125" s="196"/>
      <c r="C125" s="2"/>
      <c r="D125" s="2"/>
      <c r="E125" s="2"/>
      <c r="F125" s="2"/>
      <c r="G125" s="2"/>
      <c r="H125" s="2"/>
      <c r="I125" s="2"/>
      <c r="J125" s="2"/>
      <c r="K125" s="2"/>
      <c r="L125" s="2"/>
      <c r="M125" s="2"/>
      <c r="N125" s="145"/>
      <c r="O125" s="101"/>
      <c r="P125" s="2"/>
      <c r="R125" s="2"/>
      <c r="S125" s="57"/>
      <c r="T125" s="2"/>
    </row>
    <row r="126" spans="1:20" ht="15.75">
      <c r="A126" s="81"/>
      <c r="B126" s="196"/>
      <c r="C126" s="2"/>
      <c r="D126" s="2"/>
      <c r="E126" s="2"/>
      <c r="F126" s="2"/>
      <c r="G126" s="2"/>
      <c r="H126" s="2"/>
      <c r="I126" s="2"/>
      <c r="J126" s="2"/>
      <c r="K126" s="2"/>
      <c r="L126" s="2"/>
      <c r="M126" s="2"/>
      <c r="N126" s="145"/>
      <c r="O126" s="101"/>
      <c r="P126" s="2"/>
      <c r="R126" s="2"/>
      <c r="S126" s="57"/>
      <c r="T126" s="2"/>
    </row>
    <row r="127" spans="1:20" ht="15.75">
      <c r="A127" s="81"/>
      <c r="B127" s="196"/>
      <c r="C127" s="2"/>
      <c r="D127" s="2"/>
      <c r="E127" s="2"/>
      <c r="F127" s="2"/>
      <c r="G127" s="2"/>
      <c r="H127" s="2"/>
      <c r="I127" s="2"/>
      <c r="J127" s="2"/>
      <c r="K127" s="2"/>
      <c r="L127" s="2"/>
      <c r="M127" s="2"/>
      <c r="N127" s="145"/>
      <c r="O127" s="101"/>
      <c r="P127" s="2"/>
      <c r="R127" s="2"/>
      <c r="S127" s="57"/>
      <c r="T127" s="2"/>
    </row>
    <row r="128" spans="1:20" ht="15.75">
      <c r="A128" s="81"/>
      <c r="B128" s="196"/>
      <c r="C128" s="2"/>
      <c r="D128" s="2"/>
      <c r="E128" s="2"/>
      <c r="F128" s="2"/>
      <c r="G128" s="2"/>
      <c r="H128" s="2"/>
      <c r="I128" s="2"/>
      <c r="J128" s="2"/>
      <c r="K128" s="2"/>
      <c r="L128" s="2"/>
      <c r="M128" s="2"/>
      <c r="N128" s="145"/>
      <c r="O128" s="101"/>
      <c r="P128" s="2"/>
      <c r="R128" s="2"/>
      <c r="S128" s="57"/>
      <c r="T128" s="2"/>
    </row>
    <row r="129" spans="1:20" ht="15.75">
      <c r="A129" s="81"/>
      <c r="B129" s="196"/>
      <c r="C129" s="2"/>
      <c r="D129" s="2"/>
      <c r="E129" s="2"/>
      <c r="F129" s="2"/>
      <c r="G129" s="2"/>
      <c r="H129" s="2"/>
      <c r="I129" s="2"/>
      <c r="J129" s="2"/>
      <c r="K129" s="2"/>
      <c r="L129" s="2"/>
      <c r="M129" s="2"/>
      <c r="N129" s="145"/>
      <c r="O129" s="101"/>
      <c r="P129" s="2"/>
      <c r="R129" s="2"/>
      <c r="S129" s="57"/>
      <c r="T129" s="2"/>
    </row>
    <row r="130" spans="1:20" ht="15.75">
      <c r="A130" s="81"/>
      <c r="B130" s="196"/>
      <c r="C130" s="2"/>
      <c r="D130" s="2"/>
      <c r="E130" s="2"/>
      <c r="F130" s="2"/>
      <c r="G130" s="2"/>
      <c r="H130" s="2"/>
      <c r="I130" s="2"/>
      <c r="J130" s="2"/>
      <c r="K130" s="2"/>
      <c r="L130" s="2"/>
      <c r="M130" s="2"/>
      <c r="N130" s="145"/>
      <c r="O130" s="101"/>
      <c r="P130" s="2"/>
      <c r="R130" s="2"/>
      <c r="S130" s="57"/>
      <c r="T130" s="2"/>
    </row>
    <row r="131" spans="1:20" ht="15.75">
      <c r="A131" s="81"/>
      <c r="B131" s="196"/>
      <c r="C131" s="2"/>
      <c r="D131" s="2"/>
      <c r="E131" s="2"/>
      <c r="F131" s="2"/>
      <c r="G131" s="2"/>
      <c r="H131" s="2"/>
      <c r="I131" s="2"/>
      <c r="J131" s="2"/>
      <c r="K131" s="2"/>
      <c r="L131" s="2"/>
      <c r="M131" s="2"/>
      <c r="N131" s="145"/>
      <c r="O131" s="101"/>
      <c r="P131" s="2"/>
      <c r="R131" s="2"/>
      <c r="S131" s="57"/>
      <c r="T131" s="2"/>
    </row>
    <row r="132" spans="1:20" ht="15.75">
      <c r="A132" s="81"/>
      <c r="B132" s="196"/>
      <c r="C132" s="2"/>
      <c r="D132" s="2"/>
      <c r="E132" s="2"/>
      <c r="F132" s="2"/>
      <c r="G132" s="2"/>
      <c r="H132" s="2"/>
      <c r="I132" s="2"/>
      <c r="J132" s="2"/>
      <c r="K132" s="2"/>
      <c r="L132" s="2"/>
      <c r="M132" s="2"/>
      <c r="N132" s="145"/>
      <c r="O132" s="101"/>
      <c r="P132" s="2"/>
      <c r="R132" s="2"/>
      <c r="S132" s="57"/>
      <c r="T132" s="2"/>
    </row>
    <row r="133" spans="1:20" ht="15.75">
      <c r="A133" s="81"/>
      <c r="B133" s="196"/>
      <c r="C133" s="2"/>
      <c r="D133" s="2"/>
      <c r="E133" s="2"/>
      <c r="F133" s="2"/>
      <c r="G133" s="2"/>
      <c r="H133" s="2"/>
      <c r="I133" s="2"/>
      <c r="J133" s="2"/>
      <c r="K133" s="2"/>
      <c r="L133" s="2"/>
      <c r="M133" s="2"/>
      <c r="N133" s="145"/>
      <c r="O133" s="101"/>
      <c r="P133" s="2"/>
      <c r="R133" s="2"/>
      <c r="S133" s="57"/>
      <c r="T133" s="2"/>
    </row>
    <row r="134" spans="1:20" ht="15.75">
      <c r="A134" s="81"/>
      <c r="B134" s="196"/>
      <c r="C134" s="2"/>
      <c r="D134" s="2"/>
      <c r="E134" s="2"/>
      <c r="F134" s="2"/>
      <c r="G134" s="2"/>
      <c r="H134" s="2"/>
      <c r="I134" s="2"/>
      <c r="J134" s="2"/>
      <c r="K134" s="2"/>
      <c r="L134" s="2"/>
      <c r="M134" s="2"/>
      <c r="N134" s="145"/>
      <c r="O134" s="101"/>
      <c r="P134" s="2"/>
      <c r="R134" s="2"/>
      <c r="S134" s="57"/>
      <c r="T134" s="2"/>
    </row>
    <row r="135" spans="1:20" ht="15.75">
      <c r="A135" s="81"/>
      <c r="B135" s="196"/>
      <c r="C135" s="2"/>
      <c r="D135" s="2"/>
      <c r="E135" s="2"/>
      <c r="F135" s="2"/>
      <c r="G135" s="2"/>
      <c r="H135" s="2"/>
      <c r="I135" s="2"/>
      <c r="J135" s="2"/>
      <c r="K135" s="2"/>
      <c r="L135" s="2"/>
      <c r="M135" s="2"/>
      <c r="N135" s="145"/>
      <c r="O135" s="101"/>
      <c r="P135" s="2"/>
      <c r="R135" s="2"/>
      <c r="S135" s="57"/>
      <c r="T135" s="2"/>
    </row>
    <row r="136" spans="1:20" ht="15.75">
      <c r="A136" s="81"/>
      <c r="B136" s="196"/>
      <c r="C136" s="2"/>
      <c r="D136" s="2"/>
      <c r="E136" s="2"/>
      <c r="F136" s="2"/>
      <c r="G136" s="2"/>
      <c r="H136" s="2"/>
      <c r="I136" s="2"/>
      <c r="J136" s="2"/>
      <c r="K136" s="2"/>
      <c r="L136" s="2"/>
      <c r="M136" s="2"/>
      <c r="N136" s="145"/>
      <c r="O136" s="101"/>
      <c r="P136" s="2"/>
      <c r="R136" s="2"/>
      <c r="S136" s="57"/>
      <c r="T136" s="2"/>
    </row>
    <row r="137" spans="1:20" ht="15.75">
      <c r="A137" s="81"/>
      <c r="B137" s="196"/>
      <c r="C137" s="2"/>
      <c r="D137" s="2"/>
      <c r="E137" s="2"/>
      <c r="F137" s="2"/>
      <c r="G137" s="2"/>
      <c r="H137" s="2"/>
      <c r="I137" s="2"/>
      <c r="J137" s="2"/>
      <c r="K137" s="2"/>
      <c r="L137" s="2"/>
      <c r="M137" s="2"/>
      <c r="N137" s="145"/>
      <c r="O137" s="101"/>
      <c r="P137" s="2"/>
      <c r="R137" s="2"/>
      <c r="S137" s="57"/>
      <c r="T137" s="2"/>
    </row>
    <row r="138" spans="1:20" ht="15.75">
      <c r="A138" s="81"/>
      <c r="B138" s="196"/>
      <c r="C138" s="2"/>
      <c r="D138" s="2"/>
      <c r="E138" s="2"/>
      <c r="F138" s="2"/>
      <c r="G138" s="2"/>
      <c r="H138" s="2"/>
      <c r="I138" s="2"/>
      <c r="J138" s="2"/>
      <c r="K138" s="2"/>
      <c r="L138" s="2"/>
      <c r="M138" s="2"/>
      <c r="N138" s="145"/>
      <c r="O138" s="101"/>
      <c r="P138" s="2"/>
      <c r="R138" s="2"/>
      <c r="S138" s="57"/>
      <c r="T138" s="2"/>
    </row>
    <row r="139" spans="1:20" ht="15.75">
      <c r="A139" s="81"/>
      <c r="B139" s="196"/>
      <c r="C139" s="2"/>
      <c r="D139" s="2"/>
      <c r="E139" s="2"/>
      <c r="F139" s="2"/>
      <c r="G139" s="2"/>
      <c r="H139" s="2"/>
      <c r="I139" s="2"/>
      <c r="J139" s="2"/>
      <c r="K139" s="2"/>
      <c r="L139" s="2"/>
      <c r="M139" s="2"/>
      <c r="N139" s="145"/>
      <c r="O139" s="101"/>
      <c r="P139" s="2"/>
      <c r="R139" s="2"/>
      <c r="S139" s="57"/>
      <c r="T139" s="2"/>
    </row>
    <row r="140" spans="1:20" ht="15.75">
      <c r="A140" s="81"/>
      <c r="B140" s="196"/>
      <c r="C140" s="2"/>
      <c r="D140" s="2"/>
      <c r="E140" s="2"/>
      <c r="F140" s="2"/>
      <c r="G140" s="2"/>
      <c r="H140" s="2"/>
      <c r="I140" s="2"/>
      <c r="J140" s="2"/>
      <c r="K140" s="2"/>
      <c r="L140" s="2"/>
      <c r="M140" s="2"/>
      <c r="N140" s="145"/>
      <c r="O140" s="101"/>
      <c r="P140" s="2"/>
      <c r="R140" s="2"/>
      <c r="S140" s="57"/>
      <c r="T140" s="2"/>
    </row>
    <row r="141" spans="1:20" ht="15.75">
      <c r="A141" s="81"/>
      <c r="B141" s="196"/>
      <c r="C141" s="2"/>
      <c r="D141" s="2"/>
      <c r="E141" s="2"/>
      <c r="F141" s="2"/>
      <c r="G141" s="2"/>
      <c r="H141" s="2"/>
      <c r="I141" s="2"/>
      <c r="J141" s="2"/>
      <c r="K141" s="2"/>
      <c r="L141" s="2"/>
      <c r="M141" s="2"/>
      <c r="N141" s="145"/>
      <c r="O141" s="101"/>
      <c r="P141" s="2"/>
      <c r="R141" s="2"/>
      <c r="S141" s="57"/>
      <c r="T141" s="2"/>
    </row>
    <row r="142" spans="1:20" ht="15.75">
      <c r="A142" s="81"/>
      <c r="B142" s="196"/>
      <c r="C142" s="2"/>
      <c r="D142" s="2"/>
      <c r="E142" s="2"/>
      <c r="F142" s="2"/>
      <c r="G142" s="2"/>
      <c r="H142" s="2"/>
      <c r="I142" s="2"/>
      <c r="J142" s="2"/>
      <c r="K142" s="2"/>
      <c r="L142" s="2"/>
      <c r="M142" s="2"/>
      <c r="N142" s="145"/>
      <c r="O142" s="101"/>
      <c r="P142" s="2"/>
      <c r="R142" s="2"/>
      <c r="S142" s="57"/>
      <c r="T142" s="2"/>
    </row>
    <row r="143" spans="1:20" ht="15.75">
      <c r="A143" s="81"/>
      <c r="B143" s="196"/>
      <c r="C143" s="2"/>
      <c r="D143" s="2"/>
      <c r="E143" s="2"/>
      <c r="F143" s="2"/>
      <c r="G143" s="2"/>
      <c r="H143" s="2"/>
      <c r="I143" s="2"/>
      <c r="J143" s="2"/>
      <c r="K143" s="2"/>
      <c r="L143" s="2"/>
      <c r="M143" s="2"/>
      <c r="N143" s="145"/>
      <c r="O143" s="101"/>
      <c r="P143" s="2"/>
      <c r="R143" s="2"/>
      <c r="S143" s="57"/>
      <c r="T143" s="2"/>
    </row>
    <row r="144" spans="1:20" ht="15.75">
      <c r="A144" s="81"/>
      <c r="B144" s="196"/>
      <c r="C144" s="2"/>
      <c r="D144" s="2"/>
      <c r="E144" s="2"/>
      <c r="F144" s="2"/>
      <c r="G144" s="2"/>
      <c r="H144" s="2"/>
      <c r="I144" s="2"/>
      <c r="J144" s="2"/>
      <c r="K144" s="2"/>
      <c r="L144" s="2"/>
      <c r="M144" s="2"/>
      <c r="N144" s="145"/>
      <c r="O144" s="101"/>
      <c r="P144" s="2"/>
      <c r="R144" s="2"/>
      <c r="S144" s="57"/>
      <c r="T144" s="2"/>
    </row>
    <row r="145" spans="1:20" s="198" customFormat="1" ht="15.75">
      <c r="A145" s="199" t="s">
        <v>172</v>
      </c>
      <c r="B145" s="200"/>
      <c r="C145" s="200"/>
      <c r="D145" s="200"/>
      <c r="E145" s="200"/>
      <c r="F145" s="200"/>
      <c r="G145" s="200"/>
      <c r="H145" s="200"/>
      <c r="I145" s="200"/>
      <c r="J145" s="200"/>
      <c r="K145" s="200"/>
      <c r="L145" s="200"/>
      <c r="M145" s="200"/>
      <c r="N145" s="201"/>
      <c r="O145" s="202"/>
      <c r="P145" s="203"/>
      <c r="Q145" s="204"/>
      <c r="R145" s="205"/>
      <c r="S145" s="206"/>
      <c r="T145" s="158"/>
    </row>
    <row r="146" spans="1:20" s="212" customFormat="1" ht="18">
      <c r="A146" s="199" t="s">
        <v>173</v>
      </c>
      <c r="B146" s="207"/>
      <c r="C146" s="207"/>
      <c r="D146" s="207"/>
      <c r="E146" s="207"/>
      <c r="F146" s="207"/>
      <c r="G146" s="207"/>
      <c r="H146" s="207"/>
      <c r="I146" s="207"/>
      <c r="J146" s="207"/>
      <c r="K146" s="207"/>
      <c r="L146" s="207"/>
      <c r="M146" s="207"/>
      <c r="N146" s="201"/>
      <c r="O146" s="208"/>
      <c r="P146" s="209"/>
      <c r="Q146" s="210"/>
      <c r="R146" s="211"/>
      <c r="S146" s="163"/>
      <c r="T146" s="166"/>
    </row>
    <row r="147" spans="1:20" s="212" customFormat="1" ht="18">
      <c r="A147" s="199"/>
      <c r="B147" s="207"/>
      <c r="C147" s="207"/>
      <c r="D147" s="207"/>
      <c r="E147" s="207"/>
      <c r="F147" s="207"/>
      <c r="G147" s="207"/>
      <c r="H147" s="207"/>
      <c r="I147" s="207"/>
      <c r="J147" s="207"/>
      <c r="K147" s="207"/>
      <c r="L147" s="207"/>
      <c r="M147" s="207"/>
      <c r="N147" s="201"/>
      <c r="O147" s="208"/>
      <c r="P147" s="209"/>
      <c r="Q147" s="210"/>
      <c r="R147" s="211"/>
      <c r="S147" s="163"/>
      <c r="T147" s="166"/>
    </row>
    <row r="148" spans="1:20" s="214" customFormat="1" ht="18">
      <c r="A148" s="199"/>
      <c r="B148" s="207"/>
      <c r="C148" s="207"/>
      <c r="D148" s="207"/>
      <c r="E148" s="207"/>
      <c r="F148" s="207"/>
      <c r="G148" s="207"/>
      <c r="H148" s="207"/>
      <c r="I148" s="207"/>
      <c r="J148" s="207"/>
      <c r="K148" s="207"/>
      <c r="L148" s="207"/>
      <c r="M148" s="207"/>
      <c r="N148" s="201"/>
      <c r="O148" s="208"/>
      <c r="P148" s="209"/>
      <c r="Q148" s="210"/>
      <c r="R148" s="211"/>
      <c r="S148" s="163"/>
      <c r="T148" s="213"/>
    </row>
    <row r="149" spans="1:20" s="214" customFormat="1" ht="18">
      <c r="A149" s="215"/>
      <c r="B149" s="216"/>
      <c r="C149" s="216"/>
      <c r="D149" s="216"/>
      <c r="E149" s="216"/>
      <c r="F149" s="216"/>
      <c r="G149" s="216"/>
      <c r="H149" s="216"/>
      <c r="I149" s="216"/>
      <c r="J149" s="216"/>
      <c r="K149" s="216"/>
      <c r="L149" s="216"/>
      <c r="M149" s="216"/>
      <c r="N149" s="217"/>
      <c r="O149" s="218"/>
      <c r="P149" s="209"/>
      <c r="Q149" s="219"/>
      <c r="R149" s="220"/>
      <c r="S149" s="140"/>
      <c r="T149" s="213"/>
    </row>
    <row r="150" spans="1:20" ht="15.75">
      <c r="A150" s="199" t="s">
        <v>174</v>
      </c>
      <c r="B150" s="200"/>
      <c r="C150" s="200"/>
      <c r="D150" s="200"/>
      <c r="E150" s="200"/>
      <c r="F150" s="200"/>
      <c r="G150" s="200"/>
      <c r="H150" s="200"/>
      <c r="I150" s="200"/>
      <c r="J150" s="200"/>
      <c r="K150" s="200"/>
      <c r="L150" s="200"/>
      <c r="M150" s="200"/>
      <c r="N150" s="217"/>
      <c r="O150" s="202"/>
      <c r="P150" s="203"/>
      <c r="Q150" s="204"/>
      <c r="R150" s="205"/>
      <c r="S150" s="206"/>
      <c r="T150" s="2"/>
    </row>
    <row r="151" spans="1:20" ht="15.75">
      <c r="A151" s="199" t="s">
        <v>175</v>
      </c>
      <c r="B151" s="200"/>
      <c r="C151" s="200"/>
      <c r="D151" s="200"/>
      <c r="E151" s="200"/>
      <c r="F151" s="200"/>
      <c r="G151" s="200"/>
      <c r="H151" s="200"/>
      <c r="I151" s="200"/>
      <c r="J151" s="200"/>
      <c r="K151" s="200"/>
      <c r="L151" s="200"/>
      <c r="M151" s="200"/>
      <c r="N151" s="217"/>
      <c r="O151" s="202"/>
      <c r="P151" s="203"/>
      <c r="Q151" s="204"/>
      <c r="R151" s="205"/>
      <c r="S151" s="206"/>
      <c r="T151" s="2"/>
    </row>
    <row r="152" spans="1:20" ht="15.75">
      <c r="A152" s="199" t="s">
        <v>176</v>
      </c>
      <c r="B152" s="200"/>
      <c r="C152" s="200"/>
      <c r="D152" s="200"/>
      <c r="E152" s="200"/>
      <c r="F152" s="200"/>
      <c r="G152" s="200"/>
      <c r="H152" s="200"/>
      <c r="I152" s="200"/>
      <c r="J152" s="200"/>
      <c r="K152" s="200"/>
      <c r="L152" s="200"/>
      <c r="M152" s="200"/>
      <c r="N152" s="217"/>
      <c r="O152" s="202"/>
      <c r="P152" s="203"/>
      <c r="Q152" s="204"/>
      <c r="R152" s="205"/>
      <c r="S152" s="206"/>
      <c r="T152" s="2"/>
    </row>
    <row r="153" spans="1:20" ht="15.75">
      <c r="A153" s="199" t="s">
        <v>177</v>
      </c>
      <c r="B153" s="200"/>
      <c r="C153" s="200"/>
      <c r="D153" s="200"/>
      <c r="E153" s="200"/>
      <c r="F153" s="200"/>
      <c r="G153" s="200"/>
      <c r="H153" s="200"/>
      <c r="I153" s="200"/>
      <c r="J153" s="200"/>
      <c r="K153" s="200"/>
      <c r="L153" s="200"/>
      <c r="M153" s="200"/>
      <c r="N153" s="217"/>
      <c r="O153" s="202"/>
      <c r="P153" s="203"/>
      <c r="Q153" s="204"/>
      <c r="R153" s="205"/>
      <c r="S153" s="206"/>
      <c r="T153" s="2"/>
    </row>
    <row r="154" spans="1:20" ht="15.75">
      <c r="A154" s="199" t="s">
        <v>178</v>
      </c>
      <c r="B154" s="200"/>
      <c r="C154" s="200"/>
      <c r="D154" s="200"/>
      <c r="E154" s="200"/>
      <c r="F154" s="200"/>
      <c r="G154" s="200"/>
      <c r="H154" s="200"/>
      <c r="I154" s="200"/>
      <c r="J154" s="200"/>
      <c r="K154" s="200"/>
      <c r="L154" s="200"/>
      <c r="M154" s="200"/>
      <c r="N154" s="217"/>
      <c r="O154" s="202"/>
      <c r="P154" s="203"/>
      <c r="Q154" s="204"/>
      <c r="R154" s="205"/>
      <c r="S154" s="206"/>
      <c r="T154" s="2"/>
    </row>
    <row r="155" spans="1:20" ht="15.75">
      <c r="A155" s="199" t="s">
        <v>179</v>
      </c>
      <c r="B155" s="200"/>
      <c r="C155" s="200"/>
      <c r="D155" s="200"/>
      <c r="E155" s="200"/>
      <c r="F155" s="200"/>
      <c r="G155" s="200"/>
      <c r="H155" s="200"/>
      <c r="I155" s="200"/>
      <c r="J155" s="200"/>
      <c r="K155" s="200"/>
      <c r="L155" s="200"/>
      <c r="M155" s="200"/>
      <c r="N155" s="221"/>
      <c r="O155" s="202"/>
      <c r="P155" s="203"/>
      <c r="Q155" s="204"/>
      <c r="R155" s="205"/>
      <c r="S155" s="206"/>
      <c r="T155" s="2"/>
    </row>
    <row r="156" spans="1:19" ht="13.5" thickBot="1">
      <c r="A156" s="222"/>
      <c r="B156" s="223"/>
      <c r="C156" s="223"/>
      <c r="D156" s="223"/>
      <c r="E156" s="223"/>
      <c r="F156" s="223"/>
      <c r="G156" s="223"/>
      <c r="H156" s="223"/>
      <c r="I156" s="223"/>
      <c r="J156" s="223"/>
      <c r="K156" s="223"/>
      <c r="L156" s="223"/>
      <c r="M156" s="223"/>
      <c r="N156" s="223"/>
      <c r="O156" s="223"/>
      <c r="P156" s="223"/>
      <c r="Q156" s="223"/>
      <c r="R156" s="223"/>
      <c r="S156" s="224"/>
    </row>
    <row r="157" spans="1:19" s="225" customFormat="1" ht="15.75">
      <c r="A157" s="2"/>
      <c r="B157" s="2"/>
      <c r="C157" s="2"/>
      <c r="D157" s="2"/>
      <c r="E157" s="2"/>
      <c r="F157" s="2"/>
      <c r="G157" s="2"/>
      <c r="H157" s="2"/>
      <c r="I157" s="2"/>
      <c r="J157" s="2"/>
      <c r="K157" s="2"/>
      <c r="L157" s="2"/>
      <c r="M157" s="2"/>
      <c r="N157" s="101"/>
      <c r="O157" s="2"/>
      <c r="P157" s="2"/>
      <c r="Q157" s="2"/>
      <c r="R157" s="2"/>
      <c r="S157" s="2"/>
    </row>
    <row r="158" spans="1:19" s="225" customFormat="1" ht="15.75">
      <c r="A158" s="2"/>
      <c r="B158" s="2"/>
      <c r="C158" s="2"/>
      <c r="D158" s="2"/>
      <c r="E158" s="2"/>
      <c r="F158" s="2"/>
      <c r="G158" s="2"/>
      <c r="H158" s="2"/>
      <c r="I158" s="2"/>
      <c r="J158" s="2"/>
      <c r="K158" s="2"/>
      <c r="L158" s="2"/>
      <c r="M158" s="2"/>
      <c r="N158" s="101"/>
      <c r="O158" s="2"/>
      <c r="P158" s="2"/>
      <c r="Q158" s="2"/>
      <c r="R158" s="2"/>
      <c r="S158" s="2"/>
    </row>
    <row r="159" spans="1:19" s="225" customFormat="1" ht="15.75">
      <c r="A159" s="2"/>
      <c r="B159" s="2"/>
      <c r="C159" s="2"/>
      <c r="D159" s="2"/>
      <c r="E159" s="2"/>
      <c r="F159" s="2"/>
      <c r="G159" s="2"/>
      <c r="H159" s="2"/>
      <c r="I159" s="2"/>
      <c r="J159" s="2"/>
      <c r="K159" s="2"/>
      <c r="L159" s="2"/>
      <c r="M159" s="2"/>
      <c r="N159" s="226"/>
      <c r="O159" s="2"/>
      <c r="P159" s="2"/>
      <c r="Q159" s="2"/>
      <c r="R159" s="2"/>
      <c r="S159" s="2"/>
    </row>
    <row r="160" spans="1:19" s="225" customFormat="1" ht="15.75">
      <c r="A160" s="1"/>
      <c r="B160" s="1"/>
      <c r="C160" s="1"/>
      <c r="D160" s="1"/>
      <c r="E160" s="1"/>
      <c r="F160" s="1"/>
      <c r="G160" s="1"/>
      <c r="H160" s="1"/>
      <c r="I160" s="1"/>
      <c r="J160" s="1"/>
      <c r="K160" s="1"/>
      <c r="L160" s="1"/>
      <c r="M160" s="1"/>
      <c r="N160" s="227"/>
      <c r="O160" s="1"/>
      <c r="P160" s="1"/>
      <c r="Q160" s="2"/>
      <c r="R160" s="1"/>
      <c r="S160" s="1"/>
    </row>
    <row r="161" ht="12.75">
      <c r="N161" s="228"/>
    </row>
    <row r="162" spans="1:19" s="229" customFormat="1" ht="12.75">
      <c r="A162" s="1"/>
      <c r="B162" s="1"/>
      <c r="C162" s="1"/>
      <c r="D162" s="1"/>
      <c r="E162" s="1"/>
      <c r="F162" s="1"/>
      <c r="G162" s="1"/>
      <c r="H162" s="1"/>
      <c r="I162" s="1"/>
      <c r="J162" s="1"/>
      <c r="K162" s="1"/>
      <c r="L162" s="1"/>
      <c r="M162" s="1"/>
      <c r="N162" s="228"/>
      <c r="O162" s="1"/>
      <c r="P162" s="1"/>
      <c r="Q162" s="2"/>
      <c r="R162" s="1"/>
      <c r="S162" s="1"/>
    </row>
    <row r="165" ht="15.75">
      <c r="N165" s="227"/>
    </row>
    <row r="166" spans="1:19" s="225" customFormat="1" ht="15.75">
      <c r="A166" s="1"/>
      <c r="B166" s="1"/>
      <c r="C166" s="1"/>
      <c r="D166" s="1"/>
      <c r="E166" s="1"/>
      <c r="F166" s="1"/>
      <c r="G166" s="1"/>
      <c r="H166" s="1"/>
      <c r="I166" s="1"/>
      <c r="J166" s="1"/>
      <c r="K166" s="1"/>
      <c r="L166" s="1"/>
      <c r="M166" s="1"/>
      <c r="N166" s="227"/>
      <c r="O166" s="1"/>
      <c r="P166" s="1"/>
      <c r="Q166" s="2"/>
      <c r="R166" s="1"/>
      <c r="S166" s="1"/>
    </row>
    <row r="167" spans="1:19" s="225" customFormat="1" ht="15.75">
      <c r="A167" s="1"/>
      <c r="B167" s="1"/>
      <c r="C167" s="1"/>
      <c r="D167" s="1"/>
      <c r="E167" s="1"/>
      <c r="F167" s="1"/>
      <c r="G167" s="1"/>
      <c r="H167" s="1"/>
      <c r="I167" s="1"/>
      <c r="J167" s="1"/>
      <c r="K167" s="1"/>
      <c r="L167" s="1"/>
      <c r="M167" s="1"/>
      <c r="N167" s="230"/>
      <c r="O167" s="1"/>
      <c r="P167" s="1"/>
      <c r="Q167" s="2"/>
      <c r="R167" s="1"/>
      <c r="S167" s="1"/>
    </row>
    <row r="168" ht="15.75">
      <c r="N168" s="230"/>
    </row>
    <row r="169" spans="20:210" ht="15.75">
      <c r="T169" s="230"/>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c r="BT169" s="233"/>
      <c r="BU169" s="233"/>
      <c r="BV169" s="233"/>
      <c r="BW169" s="233"/>
      <c r="BX169" s="233"/>
      <c r="BY169" s="233"/>
      <c r="BZ169" s="233"/>
      <c r="CA169" s="233"/>
      <c r="CB169" s="233"/>
      <c r="CC169" s="233"/>
      <c r="CD169" s="233"/>
      <c r="CE169" s="233"/>
      <c r="CF169" s="233"/>
      <c r="CG169" s="233"/>
      <c r="CH169" s="233"/>
      <c r="CI169" s="233"/>
      <c r="CJ169" s="233"/>
      <c r="CK169" s="233"/>
      <c r="CL169" s="233"/>
      <c r="CM169" s="233"/>
      <c r="CN169" s="233"/>
      <c r="CO169" s="233"/>
      <c r="CP169" s="233"/>
      <c r="CQ169" s="233"/>
      <c r="CR169" s="233"/>
      <c r="CS169" s="233"/>
      <c r="CT169" s="233"/>
      <c r="CU169" s="233"/>
      <c r="CV169" s="233"/>
      <c r="CW169" s="233"/>
      <c r="CX169" s="233"/>
      <c r="CY169" s="233"/>
      <c r="CZ169" s="233"/>
      <c r="DA169" s="233"/>
      <c r="DB169" s="233"/>
      <c r="DC169" s="233"/>
      <c r="DD169" s="233"/>
      <c r="DE169" s="233"/>
      <c r="DF169" s="233"/>
      <c r="DG169" s="233"/>
      <c r="DH169" s="233"/>
      <c r="DI169" s="233"/>
      <c r="DJ169" s="233"/>
      <c r="DK169" s="233"/>
      <c r="DL169" s="233"/>
      <c r="DM169" s="233"/>
      <c r="DN169" s="233"/>
      <c r="DO169" s="233"/>
      <c r="DP169" s="233"/>
      <c r="DQ169" s="233"/>
      <c r="DR169" s="233"/>
      <c r="DS169" s="233"/>
      <c r="DT169" s="233"/>
      <c r="DU169" s="233"/>
      <c r="DV169" s="233"/>
      <c r="DW169" s="233"/>
      <c r="DX169" s="233"/>
      <c r="DY169" s="233"/>
      <c r="DZ169" s="233"/>
      <c r="EA169" s="233"/>
      <c r="EB169" s="233"/>
      <c r="EC169" s="233"/>
      <c r="ED169" s="233"/>
      <c r="EE169" s="233"/>
      <c r="EF169" s="233"/>
      <c r="EG169" s="233"/>
      <c r="EH169" s="233"/>
      <c r="EI169" s="233"/>
      <c r="EJ169" s="233"/>
      <c r="EK169" s="233"/>
      <c r="EL169" s="233"/>
      <c r="EM169" s="233"/>
      <c r="EN169" s="233"/>
      <c r="EO169" s="233"/>
      <c r="EP169" s="233"/>
      <c r="EQ169" s="233"/>
      <c r="ER169" s="233"/>
      <c r="ES169" s="233"/>
      <c r="ET169" s="233"/>
      <c r="EU169" s="233"/>
      <c r="EV169" s="233"/>
      <c r="EW169" s="233"/>
      <c r="EX169" s="233"/>
      <c r="EY169" s="233"/>
      <c r="EZ169" s="233"/>
      <c r="FA169" s="233"/>
      <c r="FB169" s="233"/>
      <c r="FC169" s="233"/>
      <c r="FD169" s="233"/>
      <c r="FE169" s="233"/>
      <c r="FF169" s="233"/>
      <c r="FG169" s="233"/>
      <c r="FH169" s="233"/>
      <c r="FI169" s="233"/>
      <c r="FJ169" s="233"/>
      <c r="FK169" s="233"/>
      <c r="FL169" s="233"/>
      <c r="FM169" s="233"/>
      <c r="FN169" s="233"/>
      <c r="FO169" s="233"/>
      <c r="FP169" s="233"/>
      <c r="FQ169" s="233"/>
      <c r="FR169" s="233"/>
      <c r="FS169" s="233"/>
      <c r="FT169" s="233"/>
      <c r="FU169" s="233"/>
      <c r="FV169" s="233"/>
      <c r="FW169" s="233"/>
      <c r="FX169" s="233"/>
      <c r="FY169" s="233"/>
      <c r="FZ169" s="233"/>
      <c r="GA169" s="233"/>
      <c r="GB169" s="233"/>
      <c r="GC169" s="233"/>
      <c r="GD169" s="233"/>
      <c r="GE169" s="233"/>
      <c r="GF169" s="233"/>
      <c r="GG169" s="233"/>
      <c r="GH169" s="233"/>
      <c r="GI169" s="233"/>
      <c r="GJ169" s="233"/>
      <c r="GK169" s="233"/>
      <c r="GL169" s="233"/>
      <c r="GM169" s="233"/>
      <c r="GN169" s="233"/>
      <c r="GO169" s="233"/>
      <c r="GP169" s="233"/>
      <c r="GQ169" s="233"/>
      <c r="GR169" s="233"/>
      <c r="GS169" s="233"/>
      <c r="GT169" s="233"/>
      <c r="GU169" s="233"/>
      <c r="GV169" s="233"/>
      <c r="GW169" s="233"/>
      <c r="GX169" s="233"/>
      <c r="GY169" s="233"/>
      <c r="GZ169" s="233"/>
      <c r="HA169" s="233"/>
      <c r="HB169" s="233"/>
    </row>
  </sheetData>
  <sheetProtection/>
  <mergeCells count="13">
    <mergeCell ref="GZ169:HB169"/>
    <mergeCell ref="BR169:CN169"/>
    <mergeCell ref="CO169:DK169"/>
    <mergeCell ref="DL169:EH169"/>
    <mergeCell ref="EI169:FE169"/>
    <mergeCell ref="FF169:GB169"/>
    <mergeCell ref="GC169:GY169"/>
    <mergeCell ref="Q6:R6"/>
    <mergeCell ref="Q7:R7"/>
    <mergeCell ref="Q8:R8"/>
    <mergeCell ref="U169:W169"/>
    <mergeCell ref="X169:AT169"/>
    <mergeCell ref="AU169:BQ169"/>
  </mergeCells>
  <printOptions horizontalCentered="1"/>
  <pageMargins left="0" right="0" top="0" bottom="0" header="0" footer="0"/>
  <pageSetup fitToHeight="1" fitToWidth="1" horizontalDpi="300" verticalDpi="300" orientation="portrait" pageOrder="overThenDown" paperSize="8" scale="52" r:id="rId4"/>
  <drawing r:id="rId3"/>
  <legacyDrawing r:id="rId2"/>
  <oleObjects>
    <oleObject progId="Unknown" shapeId="13768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Konstantia Galanopoulou</dc:creator>
  <cp:keywords/>
  <dc:description/>
  <cp:lastModifiedBy>Παρή</cp:lastModifiedBy>
  <cp:lastPrinted>2013-06-07T10:26:05Z</cp:lastPrinted>
  <dcterms:created xsi:type="dcterms:W3CDTF">2013-06-03T05:50:57Z</dcterms:created>
  <dcterms:modified xsi:type="dcterms:W3CDTF">2013-06-07T14:18:35Z</dcterms:modified>
  <cp:category/>
  <cp:version/>
  <cp:contentType/>
  <cp:contentStatus/>
</cp:coreProperties>
</file>